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Maharashtra" sheetId="1" r:id="rId1"/>
  </sheets>
  <definedNames>
    <definedName name="_xlnm.Print_Area" localSheetId="0">'Maharashtra'!$A$1:$H$1108</definedName>
  </definedNames>
  <calcPr fullCalcOnLoad="1"/>
</workbook>
</file>

<file path=xl/sharedStrings.xml><?xml version="1.0" encoding="utf-8"?>
<sst xmlns="http://schemas.openxmlformats.org/spreadsheetml/2006/main" count="1298" uniqueCount="264">
  <si>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</si>
  <si>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</si>
  <si>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</si>
  <si>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</si>
  <si>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</si>
  <si>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</si>
  <si>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</si>
  <si>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</si>
  <si>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</si>
  <si>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</si>
  <si>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</si>
  <si>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</si>
  <si>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</si>
  <si>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</si>
  <si>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</si>
  <si>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</si>
  <si>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</si>
  <si>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</si>
  <si>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</si>
  <si>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</si>
  <si>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</si>
  <si>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</si>
  <si>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</si>
  <si>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</si>
  <si>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</si>
  <si>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</si>
  <si>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</si>
  <si>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</si>
  <si>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</si>
  <si>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</si>
  <si>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</si>
  <si>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</si>
  <si>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</si>
  <si>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</si>
  <si>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</si>
  <si>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</si>
  <si>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</si>
  <si>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</si>
  <si>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</si>
  <si>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</si>
  <si>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</si>
  <si>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</si>
  <si>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</si>
  <si>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</si>
  <si>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</si>
  <si>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</si>
  <si>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</si>
  <si>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</si>
  <si>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</si>
  <si>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</si>
  <si>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</si>
  <si>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</si>
  <si>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</si>
  <si>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</si>
  <si>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</si>
  <si>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</si>
  <si>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</si>
  <si>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</si>
  <si>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</si>
  <si>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</si>
  <si>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</si>
  <si>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</si>
  <si>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</si>
  <si>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</si>
  <si>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</si>
  <si>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</si>
  <si>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</si>
  <si>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</si>
  <si>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</si>
  <si>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</si>
  <si>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</si>
  <si>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</si>
  <si>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</si>
  <si>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</si>
  <si>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</si>
  <si>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</si>
  <si>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</si>
  <si>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</si>
  <si>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</si>
  <si>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</si>
  <si>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</si>
  <si>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</si>
  <si>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</si>
  <si>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</si>
  <si>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</si>
  <si>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</si>
  <si>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</si>
  <si>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</si>
  <si>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</si>
  <si>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</si>
  <si>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</si>
  <si>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</si>
  <si>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</si>
  <si>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</si>
  <si>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</si>
  <si>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</si>
  <si>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</si>
  <si>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</si>
  <si>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</si>
  <si>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</si>
  <si>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</si>
  <si>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</si>
  <si>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</si>
  <si>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</si>
  <si>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</si>
  <si>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</si>
  <si>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</si>
  <si>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</si>
  <si>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</si>
  <si>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Kitchen-cum-Stores</t>
  </si>
  <si>
    <t>Engaged by State</t>
  </si>
  <si>
    <t>5 = (4 - 3)</t>
  </si>
  <si>
    <t>Not engaged</t>
  </si>
  <si>
    <t>Bills submited by FCI</t>
  </si>
  <si>
    <t>Payment made to FCI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</si>
  <si>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</si>
  <si>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</si>
  <si>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</si>
  <si>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</si>
  <si>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</si>
  <si>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</si>
  <si>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</si>
  <si>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</si>
  <si>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</si>
  <si>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</si>
  <si>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9.1) Releasing details</t>
  </si>
  <si>
    <t xml:space="preserve">9.2) Reconciliation of amount sanctioned </t>
  </si>
  <si>
    <t>Total available</t>
  </si>
  <si>
    <t>% available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</si>
  <si>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</si>
  <si>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</si>
  <si>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</si>
  <si>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</si>
  <si>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</si>
  <si>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</si>
  <si>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</si>
  <si>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</si>
  <si>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</si>
  <si>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</si>
  <si>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</si>
  <si>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</si>
  <si>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</si>
  <si>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 xml:space="preserve">Allocated </t>
  </si>
  <si>
    <t>9.1.1) Releasing details</t>
  </si>
  <si>
    <t>2006-07</t>
  </si>
  <si>
    <t>Amount  (Rs in lakh)</t>
  </si>
  <si>
    <t>Primary + Upper-Primary</t>
  </si>
  <si>
    <t>2008-09</t>
  </si>
  <si>
    <t xml:space="preserve">Achievement (Procured+IP)                                  </t>
  </si>
  <si>
    <t>(As on 31.03.19)</t>
  </si>
  <si>
    <t>2007-08</t>
  </si>
  <si>
    <t>2011-12</t>
  </si>
  <si>
    <t>Grand Total</t>
  </si>
  <si>
    <t>Physical</t>
  </si>
  <si>
    <t>Financial (Rs in Lakh)</t>
  </si>
  <si>
    <t>State : Maharashtra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</si>
  <si>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</si>
  <si>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</si>
  <si>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</si>
  <si>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</si>
  <si>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</si>
  <si>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</si>
  <si>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</si>
  <si>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</si>
  <si>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</si>
  <si>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</si>
  <si>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Gondiya</t>
  </si>
  <si>
    <t>Hingoli</t>
  </si>
  <si>
    <t>Jalgaon</t>
  </si>
  <si>
    <t>Jalna</t>
  </si>
  <si>
    <t>Kolhapur</t>
  </si>
  <si>
    <t>Latur</t>
  </si>
  <si>
    <t>Mumbai</t>
  </si>
  <si>
    <t>Nagpur</t>
  </si>
  <si>
    <t>Nanded</t>
  </si>
  <si>
    <t>Nandurbar</t>
  </si>
  <si>
    <t>Nashik</t>
  </si>
  <si>
    <t>Osmanabad</t>
  </si>
  <si>
    <t>Parbhani</t>
  </si>
  <si>
    <t>Pune</t>
  </si>
  <si>
    <t>Raigad</t>
  </si>
  <si>
    <t>Ratnagiri</t>
  </si>
  <si>
    <t>Sangli</t>
  </si>
  <si>
    <t>Satara</t>
  </si>
  <si>
    <t>Sindhudurga</t>
  </si>
  <si>
    <t>Solapur</t>
  </si>
  <si>
    <t>Thane</t>
  </si>
  <si>
    <t>Palghar</t>
  </si>
  <si>
    <t>Wardha</t>
  </si>
  <si>
    <t>Washim</t>
  </si>
  <si>
    <t>Yavatmal</t>
  </si>
  <si>
    <t>2009-10</t>
  </si>
  <si>
    <t>2010-11</t>
  </si>
  <si>
    <t>2013-14</t>
  </si>
  <si>
    <t>Amount              (in lakh)</t>
  </si>
  <si>
    <t>Primary + Upper Primary</t>
  </si>
  <si>
    <t>2012-13</t>
  </si>
  <si>
    <t>Replacement</t>
  </si>
  <si>
    <t>2014-15</t>
  </si>
  <si>
    <t>New</t>
  </si>
  <si>
    <t>2017-18</t>
  </si>
  <si>
    <t>For New Units</t>
  </si>
  <si>
    <t>For Replacement</t>
  </si>
  <si>
    <t>2.1  Institutions- (Primary) (Source data : Table AT-3A of AWP&amp;B 2020-21)</t>
  </si>
  <si>
    <t>2.2  Institutions- (Primary with Upper Primary) (Source data : Table AT-3B of AWP&amp;B 2020-21)</t>
  </si>
  <si>
    <t>2.2A  Institutions- (Upper Primary) (Source data : Table AT-3C of AWP&amp;B 2020-21)</t>
  </si>
  <si>
    <t>2.3  Coverage Chidlren vs. Enrolment ( Primary) (Source data : Table AT-4 &amp; 5  of AWP&amp;B 2020-21)</t>
  </si>
  <si>
    <t>2.4  Coverage Chidlren vs. Enrolment  ( Up Pry) (Source : Table AT- 4A &amp; 5-A of AWP&amp;B 2020-21)</t>
  </si>
  <si>
    <t>2.5  No. of children  ( Primary) (Source data : Table AT-5  of AWP&amp;B 2020-21)</t>
  </si>
  <si>
    <t>2.6  No. of children  ( Upper Primary) (Source data : Table AT-5-A of AWP&amp;B 2020-21)</t>
  </si>
  <si>
    <t>Source: Table AT-6 &amp; 6A of AWP&amp;B 2020-21</t>
  </si>
  <si>
    <t>3.7)  District-wise Utilisation of foodgrains (Source data: Table AT-6 &amp; 6A of AWP&amp;B 2020-21)</t>
  </si>
  <si>
    <t>4.3)  District-wise Cooking Cost availability (Source data: Table AT-7 &amp; 7A of AWP&amp;B 2020-21)</t>
  </si>
  <si>
    <t>4.5)  District-wise Utilisation of Cooking cost (Source data: Table AT-7 &amp; 7A of AWP&amp;B 2020-21)</t>
  </si>
  <si>
    <t>9.3) Achievement ( under MDM Funds) (Source data: Table AT-10 of AWP&amp;B 2020-21)</t>
  </si>
  <si>
    <t>10.2) Achievement ( under MDM Funds) (Source data: Table AT-11 of AWP&amp;B 2020-21)</t>
  </si>
  <si>
    <t xml:space="preserve"> 3.3) District-wise unspent balance as on 31.03.2020 (Source data: Table AT-6 &amp; 6A of AWP&amp;B 2020-21)</t>
  </si>
  <si>
    <t xml:space="preserve">Unspent Balance as on 31.03.2020                                           </t>
  </si>
  <si>
    <t xml:space="preserve"> 4.1.2) District-wise unspent  balance as on 31.03.2020 Source data: Table AT-7 &amp; 7A of AWP&amp;B 2020-21)</t>
  </si>
  <si>
    <t xml:space="preserve">Unspent Balance as on 31.03.2020                                                        </t>
  </si>
  <si>
    <t>Unspent balance as on 31.03.2020</t>
  </si>
  <si>
    <t>Releases for Kitchen Devises by GoI as on 31.03.2020</t>
  </si>
  <si>
    <t>Releases for Kitchen sheds by GoI as on 31.3.2020</t>
  </si>
  <si>
    <t>Annual Work Plan &amp; Budget  (AWP&amp;B) 2020-21</t>
  </si>
  <si>
    <t>Section-A : REVIEW OF IMPLEMENTATION OF MDM SCHEME DURING 2019-20</t>
  </si>
  <si>
    <t>MDM PAB Approval for 2019-20</t>
  </si>
  <si>
    <t>Average number of children availed MDM during 2019-20</t>
  </si>
  <si>
    <t xml:space="preserve">       </t>
  </si>
  <si>
    <t>Enrolment as on 30.9.2019</t>
  </si>
  <si>
    <t>No. of children as per PAB Approval for  2019-20</t>
  </si>
  <si>
    <t>2.7 Number of meal to be served and  actual  number of meal served during 2019-20 (Source data: Table AT-5 &amp; 5A of AWP&amp;B 2020-21)</t>
  </si>
  <si>
    <t>No of meals to be served during 2019-20</t>
  </si>
  <si>
    <t>No of meal served during 2019-20</t>
  </si>
  <si>
    <t>Opening Stock as on 1.4.2019</t>
  </si>
  <si>
    <t>Allocation for 2019-20</t>
  </si>
  <si>
    <t xml:space="preserve">Opening Stock as on 01.04.2019                                                </t>
  </si>
  <si>
    <t xml:space="preserve"> 3.2) District-wise opening balance as on 1.4.2019  (Source data: Table AT-6 &amp; 6A of AWP&amp;B 2020-21)</t>
  </si>
  <si>
    <t>OB as on 01.04.2019</t>
  </si>
  <si>
    <t xml:space="preserve"> 4.1.1) District-wise opening balance as on 01.04.2019 (Source data: Table AT-7 &amp; 7A of AWP&amp;B 2020-21)</t>
  </si>
  <si>
    <t xml:space="preserve">Opening Balance as on 01.04.2019                                               </t>
  </si>
  <si>
    <t xml:space="preserve">Opening Balance as on 01.04.2019                                                         </t>
  </si>
  <si>
    <t>5. Reconciliation of Utilisation and Performance during 2019-20 [PRIMARY+ UPPER PRIMARY]</t>
  </si>
  <si>
    <t>No. of Meals served during 2019-20</t>
  </si>
  <si>
    <t>(Refer table AT_8 and AT-8A, AWP&amp;B, 2020-21)</t>
  </si>
  <si>
    <t>Opening Balance as on 01.04.2019</t>
  </si>
  <si>
    <t>(Refer table AT_8 and AT-8A,AWP&amp;B, 2020-21)</t>
  </si>
  <si>
    <t>Released during 2019-20</t>
  </si>
  <si>
    <t xml:space="preserve">Total Availability </t>
  </si>
  <si>
    <t>7.2) Utilisation of MME during 2019-20 (Source data: Table AT-10 of AWP&amp;B 2020-21)</t>
  </si>
  <si>
    <t>Released during 2019-20.</t>
  </si>
  <si>
    <t>8.2) Utilisation of TA during 2019-20 (Source data: Table AT-9 of AWP&amp;B 2020-21)</t>
  </si>
  <si>
    <t>Allocated for 2019-20</t>
  </si>
  <si>
    <t>Sanctioned by GoI during 2006-07 to 2019-20</t>
  </si>
  <si>
    <t>Sanctioned during 2006-07 to 2019-20</t>
  </si>
  <si>
    <t>9. INFRASTRUCTURE DEVELOPMENT DURING 2019-20 (Primary + Upper primary)</t>
  </si>
  <si>
    <t>5.3 Reconciliation of Cooking Cost utilisation during 2019-20 (Source data: para 2.5 and 4.7 above)</t>
  </si>
  <si>
    <t>5.2 Reconciliation of Food grains utilisation during 2019-20 (Source data: para 2.7 and 3.7 above)</t>
  </si>
  <si>
    <t>OB as on 01.4.2019</t>
  </si>
  <si>
    <t>3.5) District-wise Foodgrains availability  as on 31.03.2020 (Source data: Table AT-6 &amp; 6A of AWP&amp;B 2020-21)</t>
  </si>
  <si>
    <t>Lifting upto 31.03.2020</t>
  </si>
  <si>
    <t>Opening balance as on 01.4.2019</t>
  </si>
  <si>
    <t>2006-2020</t>
  </si>
  <si>
    <t>Constructed upto 31.03.2020</t>
  </si>
  <si>
    <t>2019-20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</si>
</sst>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Arial"/>
      <family val="2"/>
    </font>
    <font>
      <sz val="8"/>
      <name val="Verdana"/>
      <family val="2"/>
    </font>
    <font>
      <b/>
      <sz val="14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109" applyFont="1" applyFill="1" applyBorder="1" applyAlignment="1">
      <alignment horizontal="left" vertical="top" wrapText="1"/>
      <protection/>
    </xf>
    <xf numFmtId="2" fontId="6" fillId="0" borderId="0" xfId="126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129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129" applyFont="1" applyBorder="1" applyAlignment="1">
      <alignment/>
    </xf>
    <xf numFmtId="9" fontId="2" fillId="0" borderId="10" xfId="129" applyFont="1" applyBorder="1" applyAlignment="1">
      <alignment horizontal="center"/>
    </xf>
    <xf numFmtId="9" fontId="2" fillId="0" borderId="10" xfId="129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129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129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129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129" applyFont="1" applyBorder="1" applyAlignment="1">
      <alignment/>
    </xf>
    <xf numFmtId="9" fontId="2" fillId="0" borderId="10" xfId="129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129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109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129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129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129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129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129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129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129" applyNumberFormat="1" applyFont="1" applyBorder="1" applyAlignment="1">
      <alignment horizontal="right" vertical="center" wrapText="1"/>
    </xf>
    <xf numFmtId="2" fontId="3" fillId="0" borderId="10" xfId="129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129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129" applyFont="1" applyBorder="1" applyAlignment="1" quotePrefix="1">
      <alignment horizontal="right"/>
    </xf>
    <xf numFmtId="9" fontId="3" fillId="0" borderId="0" xfId="129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109" applyFont="1">
      <alignment/>
      <protection/>
    </xf>
    <xf numFmtId="0" fontId="4" fillId="0" borderId="0" xfId="109" applyFont="1">
      <alignment/>
      <protection/>
    </xf>
    <xf numFmtId="0" fontId="14" fillId="0" borderId="10" xfId="109" applyFont="1" applyFill="1" applyBorder="1" applyAlignment="1">
      <alignment horizontal="center" wrapText="1"/>
      <protection/>
    </xf>
    <xf numFmtId="0" fontId="5" fillId="0" borderId="0" xfId="109" applyFont="1" applyBorder="1">
      <alignment/>
      <protection/>
    </xf>
    <xf numFmtId="2" fontId="5" fillId="0" borderId="0" xfId="109" applyNumberFormat="1" applyFont="1" applyBorder="1">
      <alignment/>
      <protection/>
    </xf>
    <xf numFmtId="2" fontId="15" fillId="0" borderId="0" xfId="109" applyNumberFormat="1" applyFont="1">
      <alignment/>
      <protection/>
    </xf>
    <xf numFmtId="0" fontId="15" fillId="0" borderId="0" xfId="109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109" applyNumberFormat="1" applyFont="1" applyBorder="1" applyAlignment="1">
      <alignment horizontal="center" vertical="center"/>
      <protection/>
    </xf>
    <xf numFmtId="9" fontId="2" fillId="0" borderId="10" xfId="129" applyFont="1" applyBorder="1" applyAlignment="1">
      <alignment horizontal="center" vertical="center"/>
    </xf>
    <xf numFmtId="0" fontId="4" fillId="0" borderId="10" xfId="109" applyFont="1" applyBorder="1" applyAlignment="1">
      <alignment horizontal="center" vertical="center"/>
      <protection/>
    </xf>
    <xf numFmtId="2" fontId="8" fillId="0" borderId="10" xfId="109" applyNumberFormat="1" applyFont="1" applyBorder="1" applyAlignment="1">
      <alignment horizontal="center" vertical="center"/>
      <protection/>
    </xf>
    <xf numFmtId="2" fontId="4" fillId="0" borderId="0" xfId="109" applyNumberFormat="1" applyFont="1" applyBorder="1" applyAlignment="1">
      <alignment vertical="center" wrapText="1"/>
      <protection/>
    </xf>
    <xf numFmtId="0" fontId="4" fillId="0" borderId="0" xfId="109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131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109" applyNumberFormat="1" applyFont="1" applyBorder="1" applyAlignment="1">
      <alignment horizontal="center" vertical="center"/>
      <protection/>
    </xf>
    <xf numFmtId="0" fontId="4" fillId="0" borderId="0" xfId="109" applyFont="1" applyBorder="1" applyAlignment="1">
      <alignment horizontal="center" vertical="center" wrapText="1"/>
      <protection/>
    </xf>
    <xf numFmtId="2" fontId="4" fillId="0" borderId="0" xfId="109" applyNumberFormat="1" applyFont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129" applyFont="1" applyBorder="1" applyAlignment="1">
      <alignment horizontal="center" vertical="center"/>
    </xf>
    <xf numFmtId="9" fontId="2" fillId="0" borderId="10" xfId="129" applyFont="1" applyBorder="1" applyAlignment="1">
      <alignment horizontal="center" vertical="center" wrapText="1"/>
    </xf>
    <xf numFmtId="9" fontId="3" fillId="0" borderId="10" xfId="129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129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/>
    </xf>
    <xf numFmtId="9" fontId="21" fillId="0" borderId="10" xfId="129" applyFont="1" applyBorder="1" applyAlignment="1">
      <alignment horizontal="center" vertical="center" wrapText="1"/>
    </xf>
    <xf numFmtId="9" fontId="0" fillId="0" borderId="10" xfId="129" applyFont="1" applyBorder="1" applyAlignment="1">
      <alignment horizontal="center" vertical="center" wrapText="1"/>
    </xf>
    <xf numFmtId="9" fontId="0" fillId="0" borderId="10" xfId="129" applyFont="1" applyBorder="1" applyAlignment="1">
      <alignment horizontal="right" vertical="center" wrapText="1"/>
    </xf>
    <xf numFmtId="9" fontId="21" fillId="0" borderId="10" xfId="129" applyFont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2" fontId="21" fillId="0" borderId="0" xfId="72" applyNumberFormat="1" applyFont="1" applyFill="1" applyBorder="1" applyAlignment="1">
      <alignment horizontal="right"/>
      <protection/>
    </xf>
    <xf numFmtId="2" fontId="21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9" fontId="3" fillId="0" borderId="10" xfId="129" applyFont="1" applyBorder="1" applyAlignment="1">
      <alignment horizontal="center"/>
    </xf>
    <xf numFmtId="2" fontId="21" fillId="33" borderId="10" xfId="0" applyNumberFormat="1" applyFont="1" applyFill="1" applyBorder="1" applyAlignment="1">
      <alignment horizontal="right"/>
    </xf>
    <xf numFmtId="9" fontId="3" fillId="0" borderId="10" xfId="0" applyNumberFormat="1" applyFont="1" applyBorder="1" applyAlignment="1">
      <alignment horizontal="center" vertical="center" wrapText="1"/>
    </xf>
    <xf numFmtId="9" fontId="21" fillId="0" borderId="10" xfId="129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1" fillId="0" borderId="0" xfId="0" applyNumberFormat="1" applyFont="1" applyBorder="1" applyAlignment="1">
      <alignment/>
    </xf>
    <xf numFmtId="9" fontId="21" fillId="0" borderId="0" xfId="129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109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129" applyFont="1" applyFill="1" applyBorder="1" applyAlignment="1" quotePrefix="1">
      <alignment horizontal="center"/>
    </xf>
    <xf numFmtId="9" fontId="2" fillId="33" borderId="10" xfId="129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129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2" fillId="33" borderId="10" xfId="129" applyFont="1" applyFill="1" applyBorder="1" applyAlignment="1">
      <alignment/>
    </xf>
    <xf numFmtId="1" fontId="3" fillId="33" borderId="16" xfId="0" applyNumberFormat="1" applyFont="1" applyFill="1" applyBorder="1" applyAlignment="1">
      <alignment horizontal="right"/>
    </xf>
    <xf numFmtId="1" fontId="3" fillId="33" borderId="16" xfId="109" applyNumberFormat="1" applyFont="1" applyFill="1" applyBorder="1" applyAlignment="1">
      <alignment horizontal="right"/>
      <protection/>
    </xf>
    <xf numFmtId="9" fontId="3" fillId="33" borderId="10" xfId="129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129" applyFont="1" applyFill="1" applyBorder="1" applyAlignment="1">
      <alignment horizontal="center" vertical="center" wrapText="1"/>
    </xf>
    <xf numFmtId="9" fontId="0" fillId="33" borderId="10" xfId="129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6" fillId="33" borderId="17" xfId="109" applyFont="1" applyFill="1" applyBorder="1">
      <alignment/>
      <protection/>
    </xf>
    <xf numFmtId="0" fontId="17" fillId="33" borderId="0" xfId="109" applyFont="1" applyFill="1" applyBorder="1">
      <alignment/>
      <protection/>
    </xf>
    <xf numFmtId="0" fontId="17" fillId="33" borderId="18" xfId="109" applyFont="1" applyFill="1" applyBorder="1">
      <alignment/>
      <protection/>
    </xf>
    <xf numFmtId="0" fontId="17" fillId="33" borderId="10" xfId="109" applyFont="1" applyFill="1" applyBorder="1">
      <alignment/>
      <protection/>
    </xf>
    <xf numFmtId="9" fontId="16" fillId="33" borderId="10" xfId="131" applyFont="1" applyFill="1" applyBorder="1" applyAlignment="1">
      <alignment/>
    </xf>
    <xf numFmtId="0" fontId="17" fillId="33" borderId="17" xfId="109" applyFont="1" applyFill="1" applyBorder="1">
      <alignment/>
      <protection/>
    </xf>
    <xf numFmtId="0" fontId="19" fillId="33" borderId="10" xfId="109" applyFont="1" applyFill="1" applyBorder="1" applyAlignment="1">
      <alignment horizontal="center"/>
      <protection/>
    </xf>
    <xf numFmtId="0" fontId="19" fillId="33" borderId="0" xfId="109" applyFont="1" applyFill="1" applyBorder="1">
      <alignment/>
      <protection/>
    </xf>
    <xf numFmtId="0" fontId="19" fillId="33" borderId="18" xfId="109" applyFont="1" applyFill="1" applyBorder="1">
      <alignment/>
      <protection/>
    </xf>
    <xf numFmtId="9" fontId="17" fillId="33" borderId="10" xfId="131" applyFont="1" applyFill="1" applyBorder="1" applyAlignment="1">
      <alignment vertical="center"/>
    </xf>
    <xf numFmtId="0" fontId="19" fillId="33" borderId="17" xfId="109" applyFont="1" applyFill="1" applyBorder="1" applyAlignment="1">
      <alignment horizontal="left"/>
      <protection/>
    </xf>
    <xf numFmtId="0" fontId="16" fillId="33" borderId="0" xfId="109" applyFont="1" applyFill="1" applyBorder="1" applyAlignment="1">
      <alignment horizontal="right"/>
      <protection/>
    </xf>
    <xf numFmtId="2" fontId="20" fillId="33" borderId="0" xfId="109" applyNumberFormat="1" applyFont="1" applyFill="1" applyBorder="1" applyAlignment="1">
      <alignment horizontal="center" vertical="top" wrapText="1"/>
      <protection/>
    </xf>
    <xf numFmtId="9" fontId="20" fillId="33" borderId="0" xfId="131" applyFont="1" applyFill="1" applyBorder="1" applyAlignment="1">
      <alignment horizontal="center" vertical="top" wrapText="1"/>
    </xf>
    <xf numFmtId="2" fontId="16" fillId="33" borderId="0" xfId="109" applyNumberFormat="1" applyFont="1" applyFill="1" applyBorder="1" applyAlignment="1">
      <alignment vertical="center"/>
      <protection/>
    </xf>
    <xf numFmtId="9" fontId="16" fillId="33" borderId="0" xfId="131" applyFont="1" applyFill="1" applyBorder="1" applyAlignment="1">
      <alignment vertical="center"/>
    </xf>
    <xf numFmtId="0" fontId="18" fillId="33" borderId="17" xfId="109" applyFont="1" applyFill="1" applyBorder="1">
      <alignment/>
      <protection/>
    </xf>
    <xf numFmtId="0" fontId="17" fillId="33" borderId="10" xfId="109" applyFont="1" applyFill="1" applyBorder="1" applyAlignment="1">
      <alignment horizontal="left"/>
      <protection/>
    </xf>
    <xf numFmtId="0" fontId="17" fillId="0" borderId="0" xfId="109" applyFont="1" applyBorder="1">
      <alignment/>
      <protection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3" fillId="33" borderId="0" xfId="129" applyFon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129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109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1" fillId="33" borderId="10" xfId="129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2" fontId="21" fillId="0" borderId="10" xfId="113" applyNumberFormat="1" applyFont="1" applyBorder="1" applyAlignment="1">
      <alignment vertical="top"/>
      <protection/>
    </xf>
    <xf numFmtId="0" fontId="22" fillId="0" borderId="10" xfId="115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9" fontId="2" fillId="0" borderId="10" xfId="129" applyFont="1" applyBorder="1" applyAlignment="1">
      <alignment horizontal="right" vertical="center" wrapText="1"/>
    </xf>
    <xf numFmtId="9" fontId="3" fillId="0" borderId="10" xfId="129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7" fillId="33" borderId="10" xfId="109" applyFont="1" applyFill="1" applyBorder="1" applyAlignment="1">
      <alignment horizontal="center" vertical="top" wrapText="1"/>
      <protection/>
    </xf>
    <xf numFmtId="0" fontId="3" fillId="33" borderId="10" xfId="0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9" fontId="2" fillId="33" borderId="10" xfId="129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21" fillId="0" borderId="10" xfId="0" applyFont="1" applyBorder="1" applyAlignment="1">
      <alignment/>
    </xf>
    <xf numFmtId="9" fontId="0" fillId="33" borderId="10" xfId="129" applyFont="1" applyFill="1" applyBorder="1" applyAlignment="1">
      <alignment horizontal="center" vertical="center" wrapText="1"/>
    </xf>
    <xf numFmtId="0" fontId="17" fillId="33" borderId="20" xfId="109" applyFont="1" applyFill="1" applyBorder="1" applyAlignment="1">
      <alignment horizontal="center"/>
      <protection/>
    </xf>
    <xf numFmtId="0" fontId="17" fillId="33" borderId="16" xfId="109" applyFont="1" applyFill="1" applyBorder="1" applyAlignment="1">
      <alignment horizontal="center"/>
      <protection/>
    </xf>
    <xf numFmtId="0" fontId="17" fillId="33" borderId="10" xfId="109" applyFont="1" applyFill="1" applyBorder="1" applyAlignment="1">
      <alignment horizontal="center"/>
      <protection/>
    </xf>
    <xf numFmtId="0" fontId="17" fillId="33" borderId="10" xfId="109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horizontal="right" vertical="center" wrapText="1"/>
    </xf>
    <xf numFmtId="9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9" fontId="17" fillId="33" borderId="10" xfId="131" applyFont="1" applyFill="1" applyBorder="1" applyAlignment="1">
      <alignment/>
    </xf>
    <xf numFmtId="0" fontId="17" fillId="33" borderId="0" xfId="109" applyFont="1" applyFill="1" applyBorder="1" applyAlignment="1">
      <alignment vertical="top" wrapText="1"/>
      <protection/>
    </xf>
    <xf numFmtId="9" fontId="2" fillId="33" borderId="10" xfId="0" applyNumberFormat="1" applyFont="1" applyFill="1" applyBorder="1" applyAlignment="1">
      <alignment horizontal="center" vertical="center" wrapText="1"/>
    </xf>
    <xf numFmtId="9" fontId="3" fillId="33" borderId="0" xfId="129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2" fontId="13" fillId="33" borderId="0" xfId="0" applyNumberFormat="1" applyFont="1" applyFill="1" applyBorder="1" applyAlignment="1">
      <alignment horizontal="center" vertical="top" wrapText="1"/>
    </xf>
    <xf numFmtId="9" fontId="13" fillId="33" borderId="0" xfId="129" applyFont="1" applyFill="1" applyBorder="1" applyAlignment="1">
      <alignment horizontal="center" vertical="top" wrapText="1"/>
    </xf>
    <xf numFmtId="2" fontId="2" fillId="33" borderId="0" xfId="0" applyNumberFormat="1" applyFont="1" applyFill="1" applyBorder="1" applyAlignment="1">
      <alignment vertical="center"/>
    </xf>
    <xf numFmtId="9" fontId="2" fillId="33" borderId="0" xfId="129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left"/>
    </xf>
    <xf numFmtId="9" fontId="0" fillId="33" borderId="10" xfId="129" applyFont="1" applyFill="1" applyBorder="1" applyAlignment="1">
      <alignment horizontal="center" vertical="center" wrapText="1"/>
    </xf>
    <xf numFmtId="0" fontId="5" fillId="33" borderId="0" xfId="109" applyFont="1" applyFill="1">
      <alignment/>
      <protection/>
    </xf>
    <xf numFmtId="0" fontId="4" fillId="33" borderId="0" xfId="109" applyFont="1" applyFill="1">
      <alignment/>
      <protection/>
    </xf>
    <xf numFmtId="0" fontId="5" fillId="33" borderId="0" xfId="109" applyFont="1" applyFill="1" applyBorder="1" applyAlignment="1">
      <alignment horizontal="center" wrapText="1"/>
      <protection/>
    </xf>
    <xf numFmtId="2" fontId="5" fillId="33" borderId="0" xfId="109" applyNumberFormat="1" applyFont="1" applyFill="1" applyBorder="1" applyAlignment="1">
      <alignment wrapText="1"/>
      <protection/>
    </xf>
    <xf numFmtId="0" fontId="14" fillId="33" borderId="10" xfId="109" applyFont="1" applyFill="1" applyBorder="1" applyAlignment="1">
      <alignment horizontal="center" wrapText="1"/>
      <protection/>
    </xf>
    <xf numFmtId="0" fontId="14" fillId="33" borderId="0" xfId="109" applyFont="1" applyFill="1" applyBorder="1" applyAlignment="1">
      <alignment horizontal="center" wrapText="1"/>
      <protection/>
    </xf>
    <xf numFmtId="9" fontId="0" fillId="33" borderId="0" xfId="129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9" fontId="21" fillId="33" borderId="0" xfId="129" applyFont="1" applyFill="1" applyBorder="1" applyAlignment="1">
      <alignment/>
    </xf>
    <xf numFmtId="9" fontId="2" fillId="33" borderId="0" xfId="129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vertical="center" wrapText="1"/>
    </xf>
    <xf numFmtId="2" fontId="21" fillId="33" borderId="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9" fontId="3" fillId="33" borderId="10" xfId="129" applyFont="1" applyFill="1" applyBorder="1" applyAlignment="1" quotePrefix="1">
      <alignment horizontal="center" vertical="center"/>
    </xf>
    <xf numFmtId="9" fontId="3" fillId="33" borderId="10" xfId="129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9" fontId="2" fillId="33" borderId="10" xfId="129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7" fillId="33" borderId="20" xfId="109" applyFont="1" applyFill="1" applyBorder="1" applyAlignment="1">
      <alignment horizontal="center"/>
      <protection/>
    </xf>
    <xf numFmtId="0" fontId="17" fillId="33" borderId="16" xfId="109" applyFont="1" applyFill="1" applyBorder="1" applyAlignment="1">
      <alignment horizontal="center"/>
      <protection/>
    </xf>
    <xf numFmtId="0" fontId="17" fillId="33" borderId="10" xfId="109" applyFont="1" applyFill="1" applyBorder="1" applyAlignment="1">
      <alignment horizontal="center"/>
      <protection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2" fontId="0" fillId="35" borderId="10" xfId="0" applyNumberFormat="1" applyFill="1" applyBorder="1" applyAlignment="1">
      <alignment/>
    </xf>
    <xf numFmtId="9" fontId="0" fillId="35" borderId="10" xfId="129" applyFont="1" applyFill="1" applyBorder="1" applyAlignment="1">
      <alignment/>
    </xf>
    <xf numFmtId="9" fontId="3" fillId="35" borderId="0" xfId="129" applyFont="1" applyFill="1" applyAlignment="1">
      <alignment/>
    </xf>
    <xf numFmtId="2" fontId="0" fillId="35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 horizontal="center" vertical="center" wrapText="1"/>
    </xf>
    <xf numFmtId="9" fontId="3" fillId="35" borderId="10" xfId="129" applyFont="1" applyFill="1" applyBorder="1" applyAlignment="1">
      <alignment horizontal="center"/>
    </xf>
    <xf numFmtId="9" fontId="0" fillId="33" borderId="10" xfId="129" applyFont="1" applyFill="1" applyBorder="1" applyAlignment="1">
      <alignment/>
    </xf>
    <xf numFmtId="9" fontId="21" fillId="33" borderId="10" xfId="129" applyFont="1" applyFill="1" applyBorder="1" applyAlignment="1">
      <alignment/>
    </xf>
    <xf numFmtId="2" fontId="3" fillId="0" borderId="0" xfId="0" applyNumberFormat="1" applyFont="1" applyAlignment="1">
      <alignment/>
    </xf>
    <xf numFmtId="0" fontId="17" fillId="33" borderId="21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17" fillId="33" borderId="2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7" fillId="33" borderId="24" xfId="0" applyFont="1" applyFill="1" applyBorder="1" applyAlignment="1">
      <alignment vertical="center" wrapText="1"/>
    </xf>
    <xf numFmtId="0" fontId="16" fillId="33" borderId="24" xfId="0" applyFont="1" applyFill="1" applyBorder="1" applyAlignment="1">
      <alignment horizontal="right"/>
    </xf>
    <xf numFmtId="0" fontId="16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17" fillId="33" borderId="21" xfId="0" applyFont="1" applyFill="1" applyBorder="1" applyAlignment="1">
      <alignment horizontal="right" vertical="top" wrapText="1"/>
    </xf>
    <xf numFmtId="0" fontId="17" fillId="33" borderId="21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7" fillId="33" borderId="20" xfId="109" applyFont="1" applyFill="1" applyBorder="1" applyAlignment="1">
      <alignment horizontal="center" vertical="top" wrapText="1"/>
      <protection/>
    </xf>
    <xf numFmtId="0" fontId="17" fillId="33" borderId="27" xfId="109" applyFont="1" applyFill="1" applyBorder="1" applyAlignment="1">
      <alignment horizontal="center" vertical="top" wrapText="1"/>
      <protection/>
    </xf>
    <xf numFmtId="0" fontId="17" fillId="33" borderId="10" xfId="109" applyFont="1" applyFill="1" applyBorder="1" applyAlignment="1">
      <alignment horizontal="center" vertical="top" wrapText="1"/>
      <protection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36" borderId="20" xfId="0" applyFont="1" applyFill="1" applyBorder="1" applyAlignment="1">
      <alignment horizontal="center" vertical="center"/>
    </xf>
    <xf numFmtId="0" fontId="23" fillId="36" borderId="27" xfId="0" applyFont="1" applyFill="1" applyBorder="1" applyAlignment="1">
      <alignment horizontal="center" vertical="center"/>
    </xf>
    <xf numFmtId="0" fontId="23" fillId="36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33" borderId="10" xfId="109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17" fillId="33" borderId="15" xfId="109" applyFont="1" applyFill="1" applyBorder="1" applyAlignment="1">
      <alignment horizontal="center" vertical="center"/>
      <protection/>
    </xf>
    <xf numFmtId="0" fontId="17" fillId="33" borderId="30" xfId="109" applyFont="1" applyFill="1" applyBorder="1" applyAlignment="1">
      <alignment horizontal="center" vertical="center"/>
      <protection/>
    </xf>
    <xf numFmtId="0" fontId="17" fillId="33" borderId="20" xfId="109" applyFont="1" applyFill="1" applyBorder="1" applyAlignment="1">
      <alignment horizontal="center"/>
      <protection/>
    </xf>
    <xf numFmtId="0" fontId="17" fillId="33" borderId="16" xfId="109" applyFont="1" applyFill="1" applyBorder="1" applyAlignment="1">
      <alignment horizontal="center"/>
      <protection/>
    </xf>
    <xf numFmtId="0" fontId="2" fillId="0" borderId="28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wrapText="1"/>
    </xf>
    <xf numFmtId="0" fontId="16" fillId="33" borderId="31" xfId="0" applyFont="1" applyFill="1" applyBorder="1" applyAlignment="1">
      <alignment horizontal="left" wrapText="1"/>
    </xf>
    <xf numFmtId="0" fontId="16" fillId="33" borderId="27" xfId="0" applyFont="1" applyFill="1" applyBorder="1" applyAlignment="1">
      <alignment horizontal="left" wrapText="1"/>
    </xf>
    <xf numFmtId="0" fontId="16" fillId="33" borderId="32" xfId="0" applyFont="1" applyFill="1" applyBorder="1" applyAlignment="1">
      <alignment horizontal="left" wrapText="1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2 4" xfId="49"/>
    <cellStyle name="Comma 3" xfId="50"/>
    <cellStyle name="Comma 3 2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1" xfId="66"/>
    <cellStyle name="Normal 12" xfId="67"/>
    <cellStyle name="Normal 2" xfId="68"/>
    <cellStyle name="Normal 2 10" xfId="69"/>
    <cellStyle name="Normal 2 10 2" xfId="70"/>
    <cellStyle name="Normal 2 11" xfId="71"/>
    <cellStyle name="Normal 2 2" xfId="72"/>
    <cellStyle name="Normal 2 2 2" xfId="73"/>
    <cellStyle name="Normal 2 2 3" xfId="74"/>
    <cellStyle name="Normal 2 2 3 2" xfId="75"/>
    <cellStyle name="Normal 2 2 3 2 2" xfId="76"/>
    <cellStyle name="Normal 2 2 3 3" xfId="77"/>
    <cellStyle name="Normal 2 2 3 3 2" xfId="78"/>
    <cellStyle name="Normal 2 2 3 4" xfId="79"/>
    <cellStyle name="Normal 2 2 4" xfId="80"/>
    <cellStyle name="Normal 2 2 4 2" xfId="81"/>
    <cellStyle name="Normal 2 2 5" xfId="82"/>
    <cellStyle name="Normal 2 2 5 2" xfId="83"/>
    <cellStyle name="Normal 2 2 6" xfId="84"/>
    <cellStyle name="Normal 2 3" xfId="85"/>
    <cellStyle name="Normal 2 3 2" xfId="86"/>
    <cellStyle name="Normal 2 4" xfId="87"/>
    <cellStyle name="Normal 2 4 2" xfId="88"/>
    <cellStyle name="Normal 2 4 2 2" xfId="89"/>
    <cellStyle name="Normal 2 4 3" xfId="90"/>
    <cellStyle name="Normal 2 4 3 2" xfId="91"/>
    <cellStyle name="Normal 2 4 4" xfId="92"/>
    <cellStyle name="Normal 2 5" xfId="93"/>
    <cellStyle name="Normal 2 5 2" xfId="94"/>
    <cellStyle name="Normal 2 6" xfId="95"/>
    <cellStyle name="Normal 2 6 2" xfId="96"/>
    <cellStyle name="Normal 2 7" xfId="97"/>
    <cellStyle name="Normal 2 7 2" xfId="98"/>
    <cellStyle name="Normal 2 7 2 2" xfId="99"/>
    <cellStyle name="Normal 2 7 3" xfId="100"/>
    <cellStyle name="Normal 2 7 4" xfId="101"/>
    <cellStyle name="Normal 2 8" xfId="102"/>
    <cellStyle name="Normal 2 8 2" xfId="103"/>
    <cellStyle name="Normal 2 8 2 2" xfId="104"/>
    <cellStyle name="Normal 2 8 3" xfId="105"/>
    <cellStyle name="Normal 2 9" xfId="106"/>
    <cellStyle name="Normal 2 9 2" xfId="107"/>
    <cellStyle name="Normal 21" xfId="108"/>
    <cellStyle name="Normal 3" xfId="109"/>
    <cellStyle name="Normal 3 2" xfId="110"/>
    <cellStyle name="Normal 3 2 2" xfId="111"/>
    <cellStyle name="Normal 3 3" xfId="112"/>
    <cellStyle name="Normal 4" xfId="113"/>
    <cellStyle name="Normal 4 2" xfId="114"/>
    <cellStyle name="Normal 5" xfId="115"/>
    <cellStyle name="Normal 5 2" xfId="116"/>
    <cellStyle name="Normal 5 3" xfId="117"/>
    <cellStyle name="Normal 6" xfId="118"/>
    <cellStyle name="Normal 6 2" xfId="119"/>
    <cellStyle name="Normal 7" xfId="120"/>
    <cellStyle name="Normal 7 2" xfId="121"/>
    <cellStyle name="Normal 8" xfId="122"/>
    <cellStyle name="Normal 8 2" xfId="123"/>
    <cellStyle name="Normal 9" xfId="124"/>
    <cellStyle name="Normal 9 2" xfId="125"/>
    <cellStyle name="Normal_calculation -utt" xfId="126"/>
    <cellStyle name="Note" xfId="127"/>
    <cellStyle name="Output" xfId="128"/>
    <cellStyle name="Percent" xfId="129"/>
    <cellStyle name="Percent 2" xfId="130"/>
    <cellStyle name="Percent 2 2" xfId="131"/>
    <cellStyle name="Percent 2 2 2" xfId="132"/>
    <cellStyle name="Percent 2 3" xfId="133"/>
    <cellStyle name="Percent 2 3 2" xfId="134"/>
    <cellStyle name="Percent 6" xfId="135"/>
    <cellStyle name="Percent 6 2" xfId="136"/>
    <cellStyle name="Title" xfId="137"/>
    <cellStyle name="Total" xfId="138"/>
    <cellStyle name="Warning Text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456</xdr:row>
      <xdr:rowOff>0</xdr:rowOff>
    </xdr:from>
    <xdr:to>
      <xdr:col>6</xdr:col>
      <xdr:colOff>542925</xdr:colOff>
      <xdr:row>456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029325" y="82210275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456</xdr:row>
      <xdr:rowOff>0</xdr:rowOff>
    </xdr:from>
    <xdr:to>
      <xdr:col>3</xdr:col>
      <xdr:colOff>314325</xdr:colOff>
      <xdr:row>456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990850" y="822102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781050</xdr:colOff>
      <xdr:row>456</xdr:row>
      <xdr:rowOff>0</xdr:rowOff>
    </xdr:from>
    <xdr:to>
      <xdr:col>5</xdr:col>
      <xdr:colOff>304800</xdr:colOff>
      <xdr:row>456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429250" y="822102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9"/>
  <sheetViews>
    <sheetView tabSelected="1" view="pageBreakPreview" zoomScale="80" zoomScaleNormal="106" zoomScaleSheetLayoutView="80" zoomScalePageLayoutView="0" workbookViewId="0" topLeftCell="A783">
      <selection activeCell="L803" sqref="L803"/>
    </sheetView>
  </sheetViews>
  <sheetFormatPr defaultColWidth="9.140625" defaultRowHeight="12.75"/>
  <cols>
    <col min="1" max="1" width="15.421875" style="10" customWidth="1"/>
    <col min="2" max="2" width="20.00390625" style="10" customWidth="1"/>
    <col min="3" max="3" width="17.7109375" style="10" customWidth="1"/>
    <col min="4" max="4" width="16.57421875" style="10" customWidth="1"/>
    <col min="5" max="5" width="19.57421875" style="10" customWidth="1"/>
    <col min="6" max="6" width="17.00390625" style="10" customWidth="1"/>
    <col min="7" max="7" width="13.421875" style="10" customWidth="1"/>
    <col min="8" max="8" width="15.57421875" style="10" customWidth="1"/>
    <col min="9" max="9" width="9.140625" style="10" customWidth="1"/>
    <col min="10" max="11" width="11.7109375" style="10" customWidth="1"/>
    <col min="12" max="16384" width="9.140625" style="10" customWidth="1"/>
  </cols>
  <sheetData>
    <row r="1" spans="1:8" ht="14.25">
      <c r="A1" s="335" t="s">
        <v>0</v>
      </c>
      <c r="B1" s="336"/>
      <c r="C1" s="336"/>
      <c r="D1" s="336"/>
      <c r="E1" s="336"/>
      <c r="F1" s="336"/>
      <c r="G1" s="336"/>
      <c r="H1" s="337"/>
    </row>
    <row r="2" spans="1:8" ht="14.25">
      <c r="A2" s="338" t="s">
        <v>1</v>
      </c>
      <c r="B2" s="339"/>
      <c r="C2" s="339"/>
      <c r="D2" s="339"/>
      <c r="E2" s="339"/>
      <c r="F2" s="339"/>
      <c r="G2" s="339"/>
      <c r="H2" s="340"/>
    </row>
    <row r="3" spans="1:8" ht="18">
      <c r="A3" s="341" t="s">
        <v>223</v>
      </c>
      <c r="B3" s="342"/>
      <c r="C3" s="342"/>
      <c r="D3" s="342"/>
      <c r="E3" s="342"/>
      <c r="F3" s="342"/>
      <c r="G3" s="342"/>
      <c r="H3" s="343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8">
      <c r="A5" s="344" t="s">
        <v>155</v>
      </c>
      <c r="B5" s="345"/>
      <c r="C5" s="345"/>
      <c r="D5" s="345"/>
      <c r="E5" s="345"/>
      <c r="F5" s="345"/>
      <c r="G5" s="345"/>
      <c r="H5" s="346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47" t="s">
        <v>2</v>
      </c>
      <c r="B7" s="347"/>
      <c r="C7" s="347"/>
      <c r="D7" s="347"/>
      <c r="E7" s="347"/>
      <c r="F7" s="347"/>
      <c r="G7" s="347"/>
      <c r="H7" s="347"/>
    </row>
    <row r="8" ht="4.5" customHeight="1"/>
    <row r="9" spans="1:8" ht="14.25">
      <c r="A9" s="347" t="s">
        <v>224</v>
      </c>
      <c r="B9" s="347"/>
      <c r="C9" s="347"/>
      <c r="D9" s="347"/>
      <c r="E9" s="347"/>
      <c r="F9" s="347"/>
      <c r="G9" s="347"/>
      <c r="H9" s="347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31" t="s">
        <v>4</v>
      </c>
      <c r="B13" s="331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225</v>
      </c>
      <c r="C15" s="16" t="s">
        <v>226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8" t="s">
        <v>8</v>
      </c>
      <c r="B16" s="247">
        <v>5719500</v>
      </c>
      <c r="C16" s="184">
        <v>5831330</v>
      </c>
      <c r="D16" s="194">
        <f>C16-B16</f>
        <v>111830</v>
      </c>
      <c r="E16" s="20">
        <f>D16/B16</f>
        <v>0.01955240842731008</v>
      </c>
    </row>
    <row r="17" spans="1:8" ht="14.25">
      <c r="A17" s="18" t="s">
        <v>9</v>
      </c>
      <c r="B17" s="247">
        <v>3612342</v>
      </c>
      <c r="C17" s="185">
        <v>3667534</v>
      </c>
      <c r="D17" s="194">
        <f>C17-B17</f>
        <v>55192</v>
      </c>
      <c r="E17" s="20">
        <f>D17/B17</f>
        <v>0.015278730529944285</v>
      </c>
      <c r="F17" s="11"/>
      <c r="G17" s="13"/>
      <c r="H17" s="13"/>
    </row>
    <row r="18" spans="1:8" ht="14.25">
      <c r="A18" s="18" t="s">
        <v>120</v>
      </c>
      <c r="B18" s="247">
        <v>4875</v>
      </c>
      <c r="C18" s="185">
        <v>1704</v>
      </c>
      <c r="D18" s="194">
        <f>C18-B18</f>
        <v>-3171</v>
      </c>
      <c r="E18" s="20">
        <f>D18/B18</f>
        <v>-0.6504615384615384</v>
      </c>
      <c r="F18" s="11"/>
      <c r="G18" s="13"/>
      <c r="H18" s="13"/>
    </row>
    <row r="19" spans="1:8" ht="14.25">
      <c r="A19" s="18" t="s">
        <v>10</v>
      </c>
      <c r="B19" s="248">
        <f>SUM(B16:B18)</f>
        <v>9336717</v>
      </c>
      <c r="C19" s="160">
        <f>SUM(C16:C18)</f>
        <v>9500568</v>
      </c>
      <c r="D19" s="194">
        <f>C19-B19</f>
        <v>163851</v>
      </c>
      <c r="E19" s="20">
        <f>D19/B19</f>
        <v>0.017549102109445963</v>
      </c>
      <c r="G19" s="122" t="s">
        <v>12</v>
      </c>
      <c r="H19" s="10" t="s">
        <v>12</v>
      </c>
    </row>
    <row r="20" spans="7:8" ht="13.5" customHeight="1">
      <c r="G20" s="30"/>
      <c r="H20" s="30"/>
    </row>
    <row r="21" spans="1:7" ht="15.75" customHeight="1">
      <c r="A21" s="331" t="s">
        <v>11</v>
      </c>
      <c r="B21" s="331"/>
      <c r="C21" s="331"/>
      <c r="D21" s="331"/>
      <c r="G21" s="10" t="s">
        <v>12</v>
      </c>
    </row>
    <row r="22" spans="1:4" ht="13.5" customHeight="1">
      <c r="A22" s="21"/>
      <c r="B22" s="21"/>
      <c r="C22" s="21"/>
      <c r="D22" s="21"/>
    </row>
    <row r="23" spans="1:7" ht="15" customHeight="1">
      <c r="A23" s="22" t="s">
        <v>13</v>
      </c>
      <c r="B23" s="23">
        <v>231</v>
      </c>
      <c r="C23" s="23">
        <v>213</v>
      </c>
      <c r="D23" s="19">
        <f>C23-B23</f>
        <v>-18</v>
      </c>
      <c r="E23" s="20">
        <f>D23/B23</f>
        <v>-0.07792207792207792</v>
      </c>
      <c r="G23" s="10" t="s">
        <v>12</v>
      </c>
    </row>
    <row r="24" spans="1:7" ht="15" customHeight="1">
      <c r="A24" s="22" t="s">
        <v>14</v>
      </c>
      <c r="B24" s="23">
        <v>231</v>
      </c>
      <c r="C24" s="23">
        <v>213</v>
      </c>
      <c r="D24" s="19">
        <f>C24-B24</f>
        <v>-18</v>
      </c>
      <c r="E24" s="20">
        <f>D24/B24</f>
        <v>-0.07792207792207792</v>
      </c>
      <c r="G24" s="10" t="s">
        <v>12</v>
      </c>
    </row>
    <row r="25" spans="1:5" ht="15" customHeight="1">
      <c r="A25" s="22" t="s">
        <v>120</v>
      </c>
      <c r="B25" s="23">
        <v>289</v>
      </c>
      <c r="C25" s="23">
        <v>242</v>
      </c>
      <c r="D25" s="19">
        <f>C25-B25</f>
        <v>-47</v>
      </c>
      <c r="E25" s="20">
        <f>D25/B25</f>
        <v>-0.16262975778546712</v>
      </c>
    </row>
    <row r="26" spans="1:5" ht="15" customHeight="1">
      <c r="A26" s="331"/>
      <c r="B26" s="331"/>
      <c r="C26" s="331"/>
      <c r="D26" s="331"/>
      <c r="E26" s="26"/>
    </row>
    <row r="27" spans="1:5" ht="20.25" customHeight="1">
      <c r="A27" s="356" t="s">
        <v>227</v>
      </c>
      <c r="B27" s="356"/>
      <c r="C27" s="356"/>
      <c r="D27" s="356"/>
      <c r="E27" s="356"/>
    </row>
    <row r="28" spans="1:13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1" t="s">
        <v>7</v>
      </c>
      <c r="G28" s="10" t="s">
        <v>12</v>
      </c>
      <c r="M28" s="10" t="s">
        <v>12</v>
      </c>
    </row>
    <row r="29" spans="1:8" ht="14.25">
      <c r="A29" s="18" t="s">
        <v>13</v>
      </c>
      <c r="B29" s="249">
        <f>B16*B23</f>
        <v>1321204500</v>
      </c>
      <c r="C29" s="23">
        <v>1242073376.967139</v>
      </c>
      <c r="D29" s="19">
        <f>C29-B29</f>
        <v>-79131123.032861</v>
      </c>
      <c r="E29" s="20">
        <f>D29/B29</f>
        <v>-0.0598931679636733</v>
      </c>
      <c r="G29" s="10" t="s">
        <v>12</v>
      </c>
      <c r="H29" s="10" t="s">
        <v>12</v>
      </c>
    </row>
    <row r="30" spans="1:8" ht="14.25">
      <c r="A30" s="18" t="s">
        <v>18</v>
      </c>
      <c r="B30" s="249">
        <f>B17*B24</f>
        <v>834451002</v>
      </c>
      <c r="C30" s="23">
        <v>781258890.2631974</v>
      </c>
      <c r="D30" s="19">
        <f>C30-B30</f>
        <v>-53192111.73680258</v>
      </c>
      <c r="E30" s="20">
        <f>D30/B30</f>
        <v>-0.06374503908475453</v>
      </c>
      <c r="G30" s="10" t="s">
        <v>12</v>
      </c>
      <c r="H30" s="10" t="s">
        <v>12</v>
      </c>
    </row>
    <row r="31" spans="1:7" ht="14.25">
      <c r="A31" s="18" t="s">
        <v>120</v>
      </c>
      <c r="B31" s="249">
        <f>B18*B25</f>
        <v>1408875</v>
      </c>
      <c r="C31" s="23">
        <v>418605</v>
      </c>
      <c r="D31" s="19">
        <f>C31-B31</f>
        <v>-990270</v>
      </c>
      <c r="E31" s="20">
        <f>D31/B31</f>
        <v>-0.7028799574128294</v>
      </c>
      <c r="G31" s="10" t="s">
        <v>12</v>
      </c>
    </row>
    <row r="32" spans="1:7" ht="17.25" customHeight="1">
      <c r="A32" s="18" t="s">
        <v>10</v>
      </c>
      <c r="B32" s="249">
        <f>SUM(B29:B31)</f>
        <v>2157064377</v>
      </c>
      <c r="C32" s="23">
        <f>SUM(C29:C31)</f>
        <v>2023750872.2303364</v>
      </c>
      <c r="D32" s="19">
        <f>C32-B32</f>
        <v>-133313504.76966357</v>
      </c>
      <c r="E32" s="20">
        <f>D32/B32</f>
        <v>-0.061803210970955445</v>
      </c>
      <c r="G32" s="10" t="s">
        <v>12</v>
      </c>
    </row>
    <row r="33" spans="1:7" ht="14.25">
      <c r="A33" s="14"/>
      <c r="B33" s="14"/>
      <c r="C33" s="14"/>
      <c r="D33" s="14"/>
      <c r="E33" s="26"/>
      <c r="G33" s="10" t="s">
        <v>12</v>
      </c>
    </row>
    <row r="34" spans="1:7" ht="18" customHeight="1">
      <c r="A34" s="355" t="s">
        <v>19</v>
      </c>
      <c r="B34" s="355"/>
      <c r="C34" s="355"/>
      <c r="D34" s="31"/>
      <c r="E34" s="32"/>
      <c r="G34" s="30"/>
    </row>
    <row r="35" spans="1:7" ht="18" customHeight="1">
      <c r="A35" s="331" t="s">
        <v>203</v>
      </c>
      <c r="B35" s="331"/>
      <c r="C35" s="331"/>
      <c r="D35" s="331"/>
      <c r="E35" s="331"/>
      <c r="F35" s="331"/>
      <c r="G35" s="331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8" t="s">
        <v>24</v>
      </c>
      <c r="F36" s="16" t="s">
        <v>25</v>
      </c>
      <c r="G36" s="30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0"/>
    </row>
    <row r="38" spans="1:7" ht="12.75" customHeight="1">
      <c r="A38" s="170">
        <v>1</v>
      </c>
      <c r="B38" s="252" t="s">
        <v>156</v>
      </c>
      <c r="C38" s="253">
        <v>3109</v>
      </c>
      <c r="D38" s="253">
        <v>3109</v>
      </c>
      <c r="E38" s="170">
        <f>C38-D38</f>
        <v>0</v>
      </c>
      <c r="F38" s="186">
        <f>E38/C38</f>
        <v>0</v>
      </c>
      <c r="G38" s="30"/>
    </row>
    <row r="39" spans="1:7" ht="12.75" customHeight="1">
      <c r="A39" s="170">
        <v>2</v>
      </c>
      <c r="B39" s="252" t="s">
        <v>157</v>
      </c>
      <c r="C39" s="253">
        <v>627</v>
      </c>
      <c r="D39" s="253">
        <v>627</v>
      </c>
      <c r="E39" s="170">
        <f aca="true" t="shared" si="0" ref="E39:E73">C39-D39</f>
        <v>0</v>
      </c>
      <c r="F39" s="186">
        <f aca="true" t="shared" si="1" ref="F39:F73">E39/C39</f>
        <v>0</v>
      </c>
      <c r="G39" s="30"/>
    </row>
    <row r="40" spans="1:7" ht="12.75" customHeight="1">
      <c r="A40" s="170">
        <v>3</v>
      </c>
      <c r="B40" s="252" t="s">
        <v>158</v>
      </c>
      <c r="C40" s="253">
        <v>1067</v>
      </c>
      <c r="D40" s="253">
        <v>1067</v>
      </c>
      <c r="E40" s="170">
        <f t="shared" si="0"/>
        <v>0</v>
      </c>
      <c r="F40" s="186">
        <f t="shared" si="1"/>
        <v>0</v>
      </c>
      <c r="G40" s="30"/>
    </row>
    <row r="41" spans="1:7" ht="12.75" customHeight="1">
      <c r="A41" s="170">
        <v>4</v>
      </c>
      <c r="B41" s="252" t="s">
        <v>159</v>
      </c>
      <c r="C41" s="253">
        <v>1479</v>
      </c>
      <c r="D41" s="253">
        <v>1479</v>
      </c>
      <c r="E41" s="170">
        <f t="shared" si="0"/>
        <v>0</v>
      </c>
      <c r="F41" s="186">
        <f t="shared" si="1"/>
        <v>0</v>
      </c>
      <c r="G41" s="30"/>
    </row>
    <row r="42" spans="1:7" ht="12.75" customHeight="1">
      <c r="A42" s="170">
        <v>5</v>
      </c>
      <c r="B42" s="252" t="s">
        <v>160</v>
      </c>
      <c r="C42" s="253">
        <v>1938</v>
      </c>
      <c r="D42" s="253">
        <v>1938</v>
      </c>
      <c r="E42" s="170">
        <f t="shared" si="0"/>
        <v>0</v>
      </c>
      <c r="F42" s="186">
        <f t="shared" si="1"/>
        <v>0</v>
      </c>
      <c r="G42" s="30"/>
    </row>
    <row r="43" spans="1:7" ht="12.75" customHeight="1">
      <c r="A43" s="170">
        <v>6</v>
      </c>
      <c r="B43" s="252" t="s">
        <v>161</v>
      </c>
      <c r="C43" s="253">
        <v>598</v>
      </c>
      <c r="D43" s="253">
        <v>598</v>
      </c>
      <c r="E43" s="170">
        <f t="shared" si="0"/>
        <v>0</v>
      </c>
      <c r="F43" s="186">
        <f t="shared" si="1"/>
        <v>0</v>
      </c>
      <c r="G43" s="30"/>
    </row>
    <row r="44" spans="1:7" ht="12.75" customHeight="1">
      <c r="A44" s="170">
        <v>7</v>
      </c>
      <c r="B44" s="252" t="s">
        <v>162</v>
      </c>
      <c r="C44" s="253">
        <v>979</v>
      </c>
      <c r="D44" s="253">
        <v>979</v>
      </c>
      <c r="E44" s="170">
        <f t="shared" si="0"/>
        <v>0</v>
      </c>
      <c r="F44" s="186">
        <f t="shared" si="1"/>
        <v>0</v>
      </c>
      <c r="G44" s="30"/>
    </row>
    <row r="45" spans="1:7" ht="12.75" customHeight="1">
      <c r="A45" s="170">
        <v>8</v>
      </c>
      <c r="B45" s="252" t="s">
        <v>163</v>
      </c>
      <c r="C45" s="253">
        <v>1069</v>
      </c>
      <c r="D45" s="253">
        <v>1069</v>
      </c>
      <c r="E45" s="170">
        <f t="shared" si="0"/>
        <v>0</v>
      </c>
      <c r="F45" s="186">
        <f t="shared" si="1"/>
        <v>0</v>
      </c>
      <c r="G45" s="30"/>
    </row>
    <row r="46" spans="1:7" ht="12.75" customHeight="1">
      <c r="A46" s="170">
        <v>9</v>
      </c>
      <c r="B46" s="252" t="s">
        <v>164</v>
      </c>
      <c r="C46" s="253">
        <v>1145</v>
      </c>
      <c r="D46" s="253">
        <v>1145</v>
      </c>
      <c r="E46" s="170">
        <f t="shared" si="0"/>
        <v>0</v>
      </c>
      <c r="F46" s="186">
        <f t="shared" si="1"/>
        <v>0</v>
      </c>
      <c r="G46" s="30"/>
    </row>
    <row r="47" spans="1:7" ht="12.75" customHeight="1">
      <c r="A47" s="170">
        <v>10</v>
      </c>
      <c r="B47" s="252" t="s">
        <v>165</v>
      </c>
      <c r="C47" s="253">
        <v>1130</v>
      </c>
      <c r="D47" s="253">
        <v>1130</v>
      </c>
      <c r="E47" s="170">
        <f t="shared" si="0"/>
        <v>0</v>
      </c>
      <c r="F47" s="186">
        <f t="shared" si="1"/>
        <v>0</v>
      </c>
      <c r="G47" s="30"/>
    </row>
    <row r="48" spans="1:7" ht="12.75" customHeight="1">
      <c r="A48" s="170">
        <v>11</v>
      </c>
      <c r="B48" s="252" t="s">
        <v>166</v>
      </c>
      <c r="C48" s="253">
        <v>647</v>
      </c>
      <c r="D48" s="253">
        <v>647</v>
      </c>
      <c r="E48" s="170">
        <f t="shared" si="0"/>
        <v>0</v>
      </c>
      <c r="F48" s="186">
        <f t="shared" si="1"/>
        <v>0</v>
      </c>
      <c r="G48" s="30"/>
    </row>
    <row r="49" spans="1:7" ht="12.75" customHeight="1">
      <c r="A49" s="170">
        <v>12</v>
      </c>
      <c r="B49" s="252" t="s">
        <v>167</v>
      </c>
      <c r="C49" s="253">
        <v>526</v>
      </c>
      <c r="D49" s="253">
        <v>526</v>
      </c>
      <c r="E49" s="170">
        <f t="shared" si="0"/>
        <v>0</v>
      </c>
      <c r="F49" s="186">
        <f t="shared" si="1"/>
        <v>0</v>
      </c>
      <c r="G49" s="30"/>
    </row>
    <row r="50" spans="1:7" ht="12.75" customHeight="1">
      <c r="A50" s="170">
        <v>13</v>
      </c>
      <c r="B50" s="252" t="s">
        <v>168</v>
      </c>
      <c r="C50" s="253">
        <v>1510</v>
      </c>
      <c r="D50" s="253">
        <v>1510</v>
      </c>
      <c r="E50" s="170">
        <f t="shared" si="0"/>
        <v>0</v>
      </c>
      <c r="F50" s="186">
        <f t="shared" si="1"/>
        <v>0</v>
      </c>
      <c r="G50" s="30"/>
    </row>
    <row r="51" spans="1:7" ht="12.75" customHeight="1">
      <c r="A51" s="170">
        <v>14</v>
      </c>
      <c r="B51" s="252" t="s">
        <v>169</v>
      </c>
      <c r="C51" s="253">
        <v>1004</v>
      </c>
      <c r="D51" s="253">
        <v>1004</v>
      </c>
      <c r="E51" s="170">
        <f t="shared" si="0"/>
        <v>0</v>
      </c>
      <c r="F51" s="186">
        <f t="shared" si="1"/>
        <v>0</v>
      </c>
      <c r="G51" s="30"/>
    </row>
    <row r="52" spans="1:7" ht="12.75" customHeight="1">
      <c r="A52" s="170">
        <v>15</v>
      </c>
      <c r="B52" s="252" t="s">
        <v>170</v>
      </c>
      <c r="C52" s="253">
        <v>1205</v>
      </c>
      <c r="D52" s="253">
        <v>1205</v>
      </c>
      <c r="E52" s="170">
        <f t="shared" si="0"/>
        <v>0</v>
      </c>
      <c r="F52" s="186">
        <f t="shared" si="1"/>
        <v>0</v>
      </c>
      <c r="G52" s="30"/>
    </row>
    <row r="53" spans="1:7" ht="12.75" customHeight="1">
      <c r="A53" s="170">
        <v>16</v>
      </c>
      <c r="B53" s="252" t="s">
        <v>171</v>
      </c>
      <c r="C53" s="253">
        <v>864</v>
      </c>
      <c r="D53" s="253">
        <v>864</v>
      </c>
      <c r="E53" s="170">
        <f t="shared" si="0"/>
        <v>0</v>
      </c>
      <c r="F53" s="186">
        <f t="shared" si="1"/>
        <v>0</v>
      </c>
      <c r="G53" s="30"/>
    </row>
    <row r="54" spans="1:7" ht="12.75" customHeight="1">
      <c r="A54" s="170">
        <v>17</v>
      </c>
      <c r="B54" s="252" t="s">
        <v>172</v>
      </c>
      <c r="C54" s="253">
        <v>537</v>
      </c>
      <c r="D54" s="253">
        <v>525</v>
      </c>
      <c r="E54" s="170">
        <f t="shared" si="0"/>
        <v>12</v>
      </c>
      <c r="F54" s="186">
        <f t="shared" si="1"/>
        <v>0.0223463687150838</v>
      </c>
      <c r="G54" s="30"/>
    </row>
    <row r="55" spans="1:7" ht="12.75" customHeight="1">
      <c r="A55" s="170">
        <v>18</v>
      </c>
      <c r="B55" s="252" t="s">
        <v>173</v>
      </c>
      <c r="C55" s="253">
        <v>1375</v>
      </c>
      <c r="D55" s="253">
        <v>1375</v>
      </c>
      <c r="E55" s="170">
        <f t="shared" si="0"/>
        <v>0</v>
      </c>
      <c r="F55" s="186">
        <f t="shared" si="1"/>
        <v>0</v>
      </c>
      <c r="G55" s="30"/>
    </row>
    <row r="56" spans="1:7" ht="12.75" customHeight="1">
      <c r="A56" s="170">
        <v>19</v>
      </c>
      <c r="B56" s="252" t="s">
        <v>174</v>
      </c>
      <c r="C56" s="253">
        <v>1600</v>
      </c>
      <c r="D56" s="253">
        <v>1600</v>
      </c>
      <c r="E56" s="170">
        <f t="shared" si="0"/>
        <v>0</v>
      </c>
      <c r="F56" s="186">
        <f t="shared" si="1"/>
        <v>0</v>
      </c>
      <c r="G56" s="30"/>
    </row>
    <row r="57" spans="1:7" ht="12.75" customHeight="1">
      <c r="A57" s="170">
        <v>20</v>
      </c>
      <c r="B57" s="252" t="s">
        <v>175</v>
      </c>
      <c r="C57" s="253">
        <v>1328</v>
      </c>
      <c r="D57" s="253">
        <v>1328</v>
      </c>
      <c r="E57" s="170">
        <f t="shared" si="0"/>
        <v>0</v>
      </c>
      <c r="F57" s="186">
        <f t="shared" si="1"/>
        <v>0</v>
      </c>
      <c r="G57" s="30"/>
    </row>
    <row r="58" spans="1:7" ht="12.75" customHeight="1">
      <c r="A58" s="170">
        <v>21</v>
      </c>
      <c r="B58" s="252" t="s">
        <v>176</v>
      </c>
      <c r="C58" s="253">
        <v>2739</v>
      </c>
      <c r="D58" s="253">
        <v>2739</v>
      </c>
      <c r="E58" s="170">
        <f t="shared" si="0"/>
        <v>0</v>
      </c>
      <c r="F58" s="186">
        <f t="shared" si="1"/>
        <v>0</v>
      </c>
      <c r="G58" s="30"/>
    </row>
    <row r="59" spans="1:7" ht="12.75" customHeight="1">
      <c r="A59" s="170">
        <v>22</v>
      </c>
      <c r="B59" s="252" t="s">
        <v>177</v>
      </c>
      <c r="C59" s="253">
        <v>613</v>
      </c>
      <c r="D59" s="253">
        <v>613</v>
      </c>
      <c r="E59" s="170">
        <f t="shared" si="0"/>
        <v>0</v>
      </c>
      <c r="F59" s="186">
        <f t="shared" si="1"/>
        <v>0</v>
      </c>
      <c r="G59" s="30"/>
    </row>
    <row r="60" spans="1:7" ht="12.75" customHeight="1">
      <c r="A60" s="170">
        <v>23</v>
      </c>
      <c r="B60" s="252" t="s">
        <v>178</v>
      </c>
      <c r="C60" s="253">
        <v>678</v>
      </c>
      <c r="D60" s="253">
        <v>678</v>
      </c>
      <c r="E60" s="170">
        <f t="shared" si="0"/>
        <v>0</v>
      </c>
      <c r="F60" s="186">
        <f t="shared" si="1"/>
        <v>0</v>
      </c>
      <c r="G60" s="30"/>
    </row>
    <row r="61" spans="1:7" ht="12.75" customHeight="1">
      <c r="A61" s="170">
        <v>24</v>
      </c>
      <c r="B61" s="252" t="s">
        <v>179</v>
      </c>
      <c r="C61" s="253">
        <v>3107</v>
      </c>
      <c r="D61" s="253">
        <v>3107</v>
      </c>
      <c r="E61" s="170">
        <f t="shared" si="0"/>
        <v>0</v>
      </c>
      <c r="F61" s="186">
        <f t="shared" si="1"/>
        <v>0</v>
      </c>
      <c r="G61" s="30"/>
    </row>
    <row r="62" spans="1:7" ht="12.75" customHeight="1">
      <c r="A62" s="170">
        <v>25</v>
      </c>
      <c r="B62" s="252" t="s">
        <v>180</v>
      </c>
      <c r="C62" s="253">
        <v>2080</v>
      </c>
      <c r="D62" s="253">
        <v>2080</v>
      </c>
      <c r="E62" s="170">
        <f t="shared" si="0"/>
        <v>0</v>
      </c>
      <c r="F62" s="186">
        <f t="shared" si="1"/>
        <v>0</v>
      </c>
      <c r="G62" s="30"/>
    </row>
    <row r="63" spans="1:7" ht="12.75" customHeight="1">
      <c r="A63" s="170">
        <v>26</v>
      </c>
      <c r="B63" s="252" t="s">
        <v>181</v>
      </c>
      <c r="C63" s="253">
        <v>1609</v>
      </c>
      <c r="D63" s="253">
        <v>1609</v>
      </c>
      <c r="E63" s="170">
        <f t="shared" si="0"/>
        <v>0</v>
      </c>
      <c r="F63" s="186">
        <f t="shared" si="1"/>
        <v>0</v>
      </c>
      <c r="G63" s="30"/>
    </row>
    <row r="64" spans="1:7" ht="12.75" customHeight="1">
      <c r="A64" s="170">
        <v>27</v>
      </c>
      <c r="B64" s="252" t="s">
        <v>182</v>
      </c>
      <c r="C64" s="253">
        <v>1301</v>
      </c>
      <c r="D64" s="253">
        <v>1301</v>
      </c>
      <c r="E64" s="170">
        <f t="shared" si="0"/>
        <v>0</v>
      </c>
      <c r="F64" s="186">
        <f t="shared" si="1"/>
        <v>0</v>
      </c>
      <c r="G64" s="30"/>
    </row>
    <row r="65" spans="1:7" ht="12.75" customHeight="1">
      <c r="A65" s="170">
        <v>28</v>
      </c>
      <c r="B65" s="252" t="s">
        <v>183</v>
      </c>
      <c r="C65" s="253">
        <v>1972</v>
      </c>
      <c r="D65" s="253">
        <v>1972</v>
      </c>
      <c r="E65" s="170">
        <f aca="true" t="shared" si="2" ref="E65:E71">C65-D65</f>
        <v>0</v>
      </c>
      <c r="F65" s="186">
        <f aca="true" t="shared" si="3" ref="F65:F71">E65/C65</f>
        <v>0</v>
      </c>
      <c r="G65" s="30"/>
    </row>
    <row r="66" spans="1:7" ht="12.75" customHeight="1">
      <c r="A66" s="170">
        <v>29</v>
      </c>
      <c r="B66" s="252" t="s">
        <v>184</v>
      </c>
      <c r="C66" s="253">
        <v>917</v>
      </c>
      <c r="D66" s="253">
        <v>917</v>
      </c>
      <c r="E66" s="170">
        <f t="shared" si="2"/>
        <v>0</v>
      </c>
      <c r="F66" s="186">
        <f t="shared" si="3"/>
        <v>0</v>
      </c>
      <c r="G66" s="30"/>
    </row>
    <row r="67" spans="1:7" ht="12.75" customHeight="1">
      <c r="A67" s="170">
        <v>30</v>
      </c>
      <c r="B67" s="252" t="s">
        <v>185</v>
      </c>
      <c r="C67" s="253">
        <v>2252</v>
      </c>
      <c r="D67" s="253">
        <v>2252</v>
      </c>
      <c r="E67" s="170">
        <f t="shared" si="2"/>
        <v>0</v>
      </c>
      <c r="F67" s="186">
        <f t="shared" si="3"/>
        <v>0</v>
      </c>
      <c r="G67" s="30"/>
    </row>
    <row r="68" spans="1:7" ht="12.75" customHeight="1">
      <c r="A68" s="170">
        <v>31</v>
      </c>
      <c r="B68" s="252" t="s">
        <v>186</v>
      </c>
      <c r="C68" s="253">
        <v>1222</v>
      </c>
      <c r="D68" s="253">
        <v>1222</v>
      </c>
      <c r="E68" s="170">
        <f t="shared" si="2"/>
        <v>0</v>
      </c>
      <c r="F68" s="186">
        <f t="shared" si="3"/>
        <v>0</v>
      </c>
      <c r="G68" s="30"/>
    </row>
    <row r="69" spans="1:7" ht="12.75" customHeight="1">
      <c r="A69" s="170">
        <v>32</v>
      </c>
      <c r="B69" s="252" t="s">
        <v>187</v>
      </c>
      <c r="C69" s="253">
        <v>1625</v>
      </c>
      <c r="D69" s="253">
        <v>1625</v>
      </c>
      <c r="E69" s="170">
        <f t="shared" si="2"/>
        <v>0</v>
      </c>
      <c r="F69" s="186">
        <f t="shared" si="3"/>
        <v>0</v>
      </c>
      <c r="G69" s="30"/>
    </row>
    <row r="70" spans="1:7" ht="12.75" customHeight="1">
      <c r="A70" s="170">
        <v>33</v>
      </c>
      <c r="B70" s="252" t="s">
        <v>188</v>
      </c>
      <c r="C70" s="253">
        <v>692</v>
      </c>
      <c r="D70" s="253">
        <v>692</v>
      </c>
      <c r="E70" s="170">
        <f t="shared" si="2"/>
        <v>0</v>
      </c>
      <c r="F70" s="186">
        <f t="shared" si="3"/>
        <v>0</v>
      </c>
      <c r="G70" s="30"/>
    </row>
    <row r="71" spans="1:7" ht="12.75" customHeight="1">
      <c r="A71" s="170">
        <v>34</v>
      </c>
      <c r="B71" s="252" t="s">
        <v>189</v>
      </c>
      <c r="C71" s="253">
        <v>520</v>
      </c>
      <c r="D71" s="253">
        <v>520</v>
      </c>
      <c r="E71" s="170">
        <f t="shared" si="2"/>
        <v>0</v>
      </c>
      <c r="F71" s="186">
        <f t="shared" si="3"/>
        <v>0</v>
      </c>
      <c r="G71" s="30"/>
    </row>
    <row r="72" spans="1:7" ht="12.75" customHeight="1">
      <c r="A72" s="170">
        <v>35</v>
      </c>
      <c r="B72" s="252" t="s">
        <v>190</v>
      </c>
      <c r="C72" s="253">
        <v>1381</v>
      </c>
      <c r="D72" s="253">
        <v>1381</v>
      </c>
      <c r="E72" s="170">
        <f t="shared" si="0"/>
        <v>0</v>
      </c>
      <c r="F72" s="186">
        <f t="shared" si="1"/>
        <v>0</v>
      </c>
      <c r="G72" s="30"/>
    </row>
    <row r="73" spans="1:7" ht="17.25" customHeight="1">
      <c r="A73" s="224"/>
      <c r="B73" s="225" t="s">
        <v>27</v>
      </c>
      <c r="C73" s="254">
        <v>46445</v>
      </c>
      <c r="D73" s="254">
        <v>46433</v>
      </c>
      <c r="E73" s="195">
        <f t="shared" si="0"/>
        <v>12</v>
      </c>
      <c r="F73" s="250">
        <f t="shared" si="1"/>
        <v>0.00025837011519000967</v>
      </c>
      <c r="G73" s="30"/>
    </row>
    <row r="74" spans="1:7" ht="12.75" customHeight="1">
      <c r="A74" s="24"/>
      <c r="B74" s="35"/>
      <c r="C74" s="36"/>
      <c r="D74" s="36"/>
      <c r="E74" s="36"/>
      <c r="F74" s="37"/>
      <c r="G74" s="30"/>
    </row>
    <row r="75" spans="1:8" ht="12.75" customHeight="1">
      <c r="A75" s="331" t="s">
        <v>204</v>
      </c>
      <c r="B75" s="331"/>
      <c r="C75" s="331"/>
      <c r="D75" s="331"/>
      <c r="E75" s="331"/>
      <c r="F75" s="331"/>
      <c r="G75" s="331"/>
      <c r="H75" s="331"/>
    </row>
    <row r="76" spans="1:7" ht="45.75" customHeight="1">
      <c r="A76" s="16" t="s">
        <v>20</v>
      </c>
      <c r="B76" s="16" t="s">
        <v>21</v>
      </c>
      <c r="C76" s="16" t="s">
        <v>22</v>
      </c>
      <c r="D76" s="16" t="s">
        <v>23</v>
      </c>
      <c r="E76" s="28" t="s">
        <v>24</v>
      </c>
      <c r="F76" s="16" t="s">
        <v>25</v>
      </c>
      <c r="G76" s="30"/>
    </row>
    <row r="77" spans="1:7" ht="12.75" customHeight="1">
      <c r="A77" s="16">
        <v>1</v>
      </c>
      <c r="B77" s="16">
        <v>2</v>
      </c>
      <c r="C77" s="16">
        <v>3</v>
      </c>
      <c r="D77" s="16">
        <v>4</v>
      </c>
      <c r="E77" s="16" t="s">
        <v>26</v>
      </c>
      <c r="F77" s="16">
        <v>6</v>
      </c>
      <c r="G77" s="30"/>
    </row>
    <row r="78" spans="1:7" ht="12.75" customHeight="1">
      <c r="A78" s="170">
        <v>1</v>
      </c>
      <c r="B78" s="252" t="s">
        <v>156</v>
      </c>
      <c r="C78" s="239">
        <v>1218</v>
      </c>
      <c r="D78" s="170">
        <v>1218</v>
      </c>
      <c r="E78" s="170">
        <f>C78-D78</f>
        <v>0</v>
      </c>
      <c r="F78" s="186">
        <f aca="true" t="shared" si="4" ref="F78:F113">E78/C78</f>
        <v>0</v>
      </c>
      <c r="G78" s="30"/>
    </row>
    <row r="79" spans="1:7" ht="12.75" customHeight="1">
      <c r="A79" s="170">
        <v>2</v>
      </c>
      <c r="B79" s="252" t="s">
        <v>157</v>
      </c>
      <c r="C79" s="239">
        <v>676</v>
      </c>
      <c r="D79" s="170">
        <v>676</v>
      </c>
      <c r="E79" s="170">
        <f aca="true" t="shared" si="5" ref="E79:E113">C79-D79</f>
        <v>0</v>
      </c>
      <c r="F79" s="186">
        <f t="shared" si="4"/>
        <v>0</v>
      </c>
      <c r="G79" s="30"/>
    </row>
    <row r="80" spans="1:7" ht="12.75" customHeight="1">
      <c r="A80" s="170">
        <v>3</v>
      </c>
      <c r="B80" s="252" t="s">
        <v>158</v>
      </c>
      <c r="C80" s="239">
        <v>1132</v>
      </c>
      <c r="D80" s="170">
        <v>1132</v>
      </c>
      <c r="E80" s="170">
        <f t="shared" si="5"/>
        <v>0</v>
      </c>
      <c r="F80" s="186">
        <f t="shared" si="4"/>
        <v>0</v>
      </c>
      <c r="G80" s="30"/>
    </row>
    <row r="81" spans="1:7" ht="12.75" customHeight="1">
      <c r="A81" s="170">
        <v>4</v>
      </c>
      <c r="B81" s="252" t="s">
        <v>159</v>
      </c>
      <c r="C81" s="239">
        <v>1320</v>
      </c>
      <c r="D81" s="170">
        <v>1320</v>
      </c>
      <c r="E81" s="170">
        <f t="shared" si="5"/>
        <v>0</v>
      </c>
      <c r="F81" s="186">
        <f t="shared" si="4"/>
        <v>0</v>
      </c>
      <c r="G81" s="30"/>
    </row>
    <row r="82" spans="1:7" ht="12.75" customHeight="1">
      <c r="A82" s="170">
        <v>5</v>
      </c>
      <c r="B82" s="252" t="s">
        <v>160</v>
      </c>
      <c r="C82" s="239">
        <v>1129</v>
      </c>
      <c r="D82" s="170">
        <v>1129</v>
      </c>
      <c r="E82" s="170">
        <f t="shared" si="5"/>
        <v>0</v>
      </c>
      <c r="F82" s="186">
        <f t="shared" si="4"/>
        <v>0</v>
      </c>
      <c r="G82" s="30"/>
    </row>
    <row r="83" spans="1:7" ht="12.75" customHeight="1">
      <c r="A83" s="170">
        <v>6</v>
      </c>
      <c r="B83" s="252" t="s">
        <v>161</v>
      </c>
      <c r="C83" s="239">
        <v>472</v>
      </c>
      <c r="D83" s="170">
        <v>472</v>
      </c>
      <c r="E83" s="170">
        <f t="shared" si="5"/>
        <v>0</v>
      </c>
      <c r="F83" s="186">
        <f t="shared" si="4"/>
        <v>0</v>
      </c>
      <c r="G83" s="30"/>
    </row>
    <row r="84" spans="1:7" ht="12.75" customHeight="1">
      <c r="A84" s="170">
        <v>7</v>
      </c>
      <c r="B84" s="252" t="s">
        <v>162</v>
      </c>
      <c r="C84" s="239">
        <v>879</v>
      </c>
      <c r="D84" s="170">
        <v>879</v>
      </c>
      <c r="E84" s="170">
        <f t="shared" si="5"/>
        <v>0</v>
      </c>
      <c r="F84" s="186">
        <f t="shared" si="4"/>
        <v>0</v>
      </c>
      <c r="G84" s="30"/>
    </row>
    <row r="85" spans="1:7" ht="12.75" customHeight="1">
      <c r="A85" s="170">
        <v>8</v>
      </c>
      <c r="B85" s="252" t="s">
        <v>163</v>
      </c>
      <c r="C85" s="239">
        <v>819</v>
      </c>
      <c r="D85" s="170">
        <v>819</v>
      </c>
      <c r="E85" s="170">
        <f t="shared" si="5"/>
        <v>0</v>
      </c>
      <c r="F85" s="186">
        <f t="shared" si="4"/>
        <v>0</v>
      </c>
      <c r="G85" s="30"/>
    </row>
    <row r="86" spans="1:7" ht="12.75" customHeight="1">
      <c r="A86" s="170">
        <v>9</v>
      </c>
      <c r="B86" s="252" t="s">
        <v>164</v>
      </c>
      <c r="C86" s="239">
        <v>495</v>
      </c>
      <c r="D86" s="170">
        <v>495</v>
      </c>
      <c r="E86" s="170">
        <f t="shared" si="5"/>
        <v>0</v>
      </c>
      <c r="F86" s="186">
        <f t="shared" si="4"/>
        <v>0</v>
      </c>
      <c r="G86" s="30"/>
    </row>
    <row r="87" spans="1:7" ht="12.75" customHeight="1">
      <c r="A87" s="170">
        <v>10</v>
      </c>
      <c r="B87" s="252" t="s">
        <v>165</v>
      </c>
      <c r="C87" s="239">
        <v>578</v>
      </c>
      <c r="D87" s="170">
        <v>578</v>
      </c>
      <c r="E87" s="170">
        <f t="shared" si="5"/>
        <v>0</v>
      </c>
      <c r="F87" s="186">
        <f t="shared" si="4"/>
        <v>0</v>
      </c>
      <c r="G87" s="30"/>
    </row>
    <row r="88" spans="1:7" ht="12.75" customHeight="1">
      <c r="A88" s="170">
        <v>11</v>
      </c>
      <c r="B88" s="252" t="s">
        <v>166</v>
      </c>
      <c r="C88" s="239">
        <v>608</v>
      </c>
      <c r="D88" s="170">
        <v>608</v>
      </c>
      <c r="E88" s="170">
        <f t="shared" si="5"/>
        <v>0</v>
      </c>
      <c r="F88" s="186">
        <f t="shared" si="4"/>
        <v>0</v>
      </c>
      <c r="G88" s="30"/>
    </row>
    <row r="89" spans="1:7" ht="12.75" customHeight="1">
      <c r="A89" s="170">
        <v>12</v>
      </c>
      <c r="B89" s="252" t="s">
        <v>167</v>
      </c>
      <c r="C89" s="239">
        <v>473</v>
      </c>
      <c r="D89" s="170">
        <v>473</v>
      </c>
      <c r="E89" s="170">
        <f t="shared" si="5"/>
        <v>0</v>
      </c>
      <c r="F89" s="186">
        <f t="shared" si="4"/>
        <v>0</v>
      </c>
      <c r="G89" s="30"/>
    </row>
    <row r="90" spans="1:7" ht="12.75" customHeight="1">
      <c r="A90" s="170">
        <v>13</v>
      </c>
      <c r="B90" s="252" t="s">
        <v>168</v>
      </c>
      <c r="C90" s="239">
        <v>1149</v>
      </c>
      <c r="D90" s="170">
        <v>1149</v>
      </c>
      <c r="E90" s="170">
        <f t="shared" si="5"/>
        <v>0</v>
      </c>
      <c r="F90" s="186">
        <f t="shared" si="4"/>
        <v>0</v>
      </c>
      <c r="G90" s="30"/>
    </row>
    <row r="91" spans="1:7" ht="12.75" customHeight="1">
      <c r="A91" s="170">
        <v>14</v>
      </c>
      <c r="B91" s="252" t="s">
        <v>169</v>
      </c>
      <c r="C91" s="239">
        <v>807</v>
      </c>
      <c r="D91" s="170">
        <v>807</v>
      </c>
      <c r="E91" s="170">
        <f t="shared" si="5"/>
        <v>0</v>
      </c>
      <c r="F91" s="186">
        <f t="shared" si="4"/>
        <v>0</v>
      </c>
      <c r="G91" s="30"/>
    </row>
    <row r="92" spans="1:7" ht="12.75" customHeight="1">
      <c r="A92" s="170">
        <v>15</v>
      </c>
      <c r="B92" s="252" t="s">
        <v>170</v>
      </c>
      <c r="C92" s="239">
        <v>1509</v>
      </c>
      <c r="D92" s="170">
        <v>1509</v>
      </c>
      <c r="E92" s="170">
        <f t="shared" si="5"/>
        <v>0</v>
      </c>
      <c r="F92" s="186">
        <f t="shared" si="4"/>
        <v>0</v>
      </c>
      <c r="G92" s="30"/>
    </row>
    <row r="93" spans="1:8" ht="12.75" customHeight="1">
      <c r="A93" s="170">
        <v>16</v>
      </c>
      <c r="B93" s="252" t="s">
        <v>171</v>
      </c>
      <c r="C93" s="239">
        <v>1294</v>
      </c>
      <c r="D93" s="170">
        <v>1294</v>
      </c>
      <c r="E93" s="170">
        <f t="shared" si="5"/>
        <v>0</v>
      </c>
      <c r="F93" s="186">
        <f t="shared" si="4"/>
        <v>0</v>
      </c>
      <c r="G93" s="30"/>
      <c r="H93" s="10" t="s">
        <v>12</v>
      </c>
    </row>
    <row r="94" spans="1:7" ht="12.75" customHeight="1">
      <c r="A94" s="170">
        <v>17</v>
      </c>
      <c r="B94" s="252" t="s">
        <v>172</v>
      </c>
      <c r="C94" s="239">
        <v>1488</v>
      </c>
      <c r="D94" s="170">
        <v>1436</v>
      </c>
      <c r="E94" s="170">
        <f t="shared" si="5"/>
        <v>52</v>
      </c>
      <c r="F94" s="186">
        <f t="shared" si="4"/>
        <v>0.03494623655913978</v>
      </c>
      <c r="G94" s="30"/>
    </row>
    <row r="95" spans="1:7" ht="12.75" customHeight="1">
      <c r="A95" s="170">
        <v>18</v>
      </c>
      <c r="B95" s="252" t="s">
        <v>173</v>
      </c>
      <c r="C95" s="239">
        <v>1318</v>
      </c>
      <c r="D95" s="170">
        <v>1318</v>
      </c>
      <c r="E95" s="170">
        <f t="shared" si="5"/>
        <v>0</v>
      </c>
      <c r="F95" s="186">
        <f t="shared" si="4"/>
        <v>0</v>
      </c>
      <c r="G95" s="30"/>
    </row>
    <row r="96" spans="1:7" ht="12.75" customHeight="1">
      <c r="A96" s="170">
        <v>19</v>
      </c>
      <c r="B96" s="252" t="s">
        <v>174</v>
      </c>
      <c r="C96" s="239">
        <v>1288</v>
      </c>
      <c r="D96" s="170">
        <v>1288</v>
      </c>
      <c r="E96" s="170">
        <f t="shared" si="5"/>
        <v>0</v>
      </c>
      <c r="F96" s="186">
        <f t="shared" si="4"/>
        <v>0</v>
      </c>
      <c r="G96" s="30"/>
    </row>
    <row r="97" spans="1:7" ht="12.75" customHeight="1">
      <c r="A97" s="170">
        <v>20</v>
      </c>
      <c r="B97" s="252" t="s">
        <v>175</v>
      </c>
      <c r="C97" s="239">
        <v>436</v>
      </c>
      <c r="D97" s="170">
        <v>436</v>
      </c>
      <c r="E97" s="170">
        <f t="shared" si="5"/>
        <v>0</v>
      </c>
      <c r="F97" s="186">
        <f t="shared" si="4"/>
        <v>0</v>
      </c>
      <c r="G97" s="30"/>
    </row>
    <row r="98" spans="1:7" ht="12.75" customHeight="1">
      <c r="A98" s="170">
        <v>21</v>
      </c>
      <c r="B98" s="252" t="s">
        <v>176</v>
      </c>
      <c r="C98" s="239">
        <v>1437</v>
      </c>
      <c r="D98" s="170">
        <v>1437</v>
      </c>
      <c r="E98" s="170">
        <f t="shared" si="5"/>
        <v>0</v>
      </c>
      <c r="F98" s="186">
        <f t="shared" si="4"/>
        <v>0</v>
      </c>
      <c r="G98" s="30"/>
    </row>
    <row r="99" spans="1:7" ht="12.75" customHeight="1">
      <c r="A99" s="170">
        <v>22</v>
      </c>
      <c r="B99" s="252" t="s">
        <v>177</v>
      </c>
      <c r="C99" s="239">
        <v>782</v>
      </c>
      <c r="D99" s="170">
        <v>782</v>
      </c>
      <c r="E99" s="170">
        <f t="shared" si="5"/>
        <v>0</v>
      </c>
      <c r="F99" s="186">
        <f t="shared" si="4"/>
        <v>0</v>
      </c>
      <c r="G99" s="30"/>
    </row>
    <row r="100" spans="1:7" ht="12.75" customHeight="1">
      <c r="A100" s="170">
        <v>23</v>
      </c>
      <c r="B100" s="252" t="s">
        <v>178</v>
      </c>
      <c r="C100" s="239">
        <v>803</v>
      </c>
      <c r="D100" s="170">
        <v>803</v>
      </c>
      <c r="E100" s="170">
        <f t="shared" si="5"/>
        <v>0</v>
      </c>
      <c r="F100" s="186">
        <f t="shared" si="4"/>
        <v>0</v>
      </c>
      <c r="G100" s="30"/>
    </row>
    <row r="101" spans="1:7" ht="12.75" customHeight="1">
      <c r="A101" s="170">
        <v>24</v>
      </c>
      <c r="B101" s="252" t="s">
        <v>179</v>
      </c>
      <c r="C101" s="239">
        <v>1996</v>
      </c>
      <c r="D101" s="170">
        <v>1996</v>
      </c>
      <c r="E101" s="170">
        <f t="shared" si="5"/>
        <v>0</v>
      </c>
      <c r="F101" s="186">
        <f t="shared" si="4"/>
        <v>0</v>
      </c>
      <c r="G101" s="30"/>
    </row>
    <row r="102" spans="1:7" ht="12.75" customHeight="1">
      <c r="A102" s="170">
        <v>25</v>
      </c>
      <c r="B102" s="252" t="s">
        <v>180</v>
      </c>
      <c r="C102" s="239">
        <v>1013</v>
      </c>
      <c r="D102" s="170">
        <v>1013</v>
      </c>
      <c r="E102" s="170">
        <f t="shared" si="5"/>
        <v>0</v>
      </c>
      <c r="F102" s="186">
        <f t="shared" si="4"/>
        <v>0</v>
      </c>
      <c r="G102" s="30"/>
    </row>
    <row r="103" spans="1:7" ht="12.75" customHeight="1">
      <c r="A103" s="170">
        <v>26</v>
      </c>
      <c r="B103" s="252" t="s">
        <v>181</v>
      </c>
      <c r="C103" s="239">
        <v>1189</v>
      </c>
      <c r="D103" s="170">
        <v>1189</v>
      </c>
      <c r="E103" s="170">
        <f t="shared" si="5"/>
        <v>0</v>
      </c>
      <c r="F103" s="186">
        <f t="shared" si="4"/>
        <v>0</v>
      </c>
      <c r="G103" s="30"/>
    </row>
    <row r="104" spans="1:7" ht="12.75" customHeight="1">
      <c r="A104" s="170">
        <v>27</v>
      </c>
      <c r="B104" s="252" t="s">
        <v>182</v>
      </c>
      <c r="C104" s="239">
        <v>1089</v>
      </c>
      <c r="D104" s="170">
        <v>1089</v>
      </c>
      <c r="E104" s="170">
        <f t="shared" si="5"/>
        <v>0</v>
      </c>
      <c r="F104" s="186">
        <f t="shared" si="4"/>
        <v>0</v>
      </c>
      <c r="G104" s="30"/>
    </row>
    <row r="105" spans="1:7" ht="12.75" customHeight="1">
      <c r="A105" s="170">
        <v>28</v>
      </c>
      <c r="B105" s="252" t="s">
        <v>183</v>
      </c>
      <c r="C105" s="239">
        <v>1247</v>
      </c>
      <c r="D105" s="170">
        <v>1247</v>
      </c>
      <c r="E105" s="170">
        <f t="shared" si="5"/>
        <v>0</v>
      </c>
      <c r="F105" s="186">
        <f t="shared" si="4"/>
        <v>0</v>
      </c>
      <c r="G105" s="30"/>
    </row>
    <row r="106" spans="1:7" ht="12.75" customHeight="1">
      <c r="A106" s="170">
        <v>29</v>
      </c>
      <c r="B106" s="252" t="s">
        <v>184</v>
      </c>
      <c r="C106" s="239">
        <v>642</v>
      </c>
      <c r="D106" s="170">
        <v>642</v>
      </c>
      <c r="E106" s="170">
        <f t="shared" si="5"/>
        <v>0</v>
      </c>
      <c r="F106" s="186">
        <f t="shared" si="4"/>
        <v>0</v>
      </c>
      <c r="G106" s="30"/>
    </row>
    <row r="107" spans="1:7" ht="12.75" customHeight="1">
      <c r="A107" s="170">
        <v>30</v>
      </c>
      <c r="B107" s="252" t="s">
        <v>185</v>
      </c>
      <c r="C107" s="239">
        <v>1569</v>
      </c>
      <c r="D107" s="170">
        <v>1569</v>
      </c>
      <c r="E107" s="170">
        <f t="shared" si="5"/>
        <v>0</v>
      </c>
      <c r="F107" s="186">
        <f t="shared" si="4"/>
        <v>0</v>
      </c>
      <c r="G107" s="30"/>
    </row>
    <row r="108" spans="1:7" ht="12.75" customHeight="1">
      <c r="A108" s="170">
        <v>31</v>
      </c>
      <c r="B108" s="252" t="s">
        <v>186</v>
      </c>
      <c r="C108" s="239">
        <v>1456</v>
      </c>
      <c r="D108" s="170">
        <v>1456</v>
      </c>
      <c r="E108" s="170">
        <f t="shared" si="5"/>
        <v>0</v>
      </c>
      <c r="F108" s="186">
        <f t="shared" si="4"/>
        <v>0</v>
      </c>
      <c r="G108" s="30"/>
    </row>
    <row r="109" spans="1:7" ht="12.75" customHeight="1">
      <c r="A109" s="170">
        <v>32</v>
      </c>
      <c r="B109" s="252" t="s">
        <v>187</v>
      </c>
      <c r="C109" s="239">
        <v>750</v>
      </c>
      <c r="D109" s="170">
        <v>750</v>
      </c>
      <c r="E109" s="170">
        <f t="shared" si="5"/>
        <v>0</v>
      </c>
      <c r="F109" s="186">
        <f t="shared" si="4"/>
        <v>0</v>
      </c>
      <c r="G109" s="30"/>
    </row>
    <row r="110" spans="1:7" ht="12.75" customHeight="1">
      <c r="A110" s="170">
        <v>33</v>
      </c>
      <c r="B110" s="252" t="s">
        <v>188</v>
      </c>
      <c r="C110" s="239">
        <v>488</v>
      </c>
      <c r="D110" s="170">
        <v>488</v>
      </c>
      <c r="E110" s="170">
        <f t="shared" si="5"/>
        <v>0</v>
      </c>
      <c r="F110" s="186">
        <f t="shared" si="4"/>
        <v>0</v>
      </c>
      <c r="G110" s="30"/>
    </row>
    <row r="111" spans="1:7" ht="12.75" customHeight="1">
      <c r="A111" s="170">
        <v>34</v>
      </c>
      <c r="B111" s="252" t="s">
        <v>189</v>
      </c>
      <c r="C111" s="239">
        <v>529</v>
      </c>
      <c r="D111" s="170">
        <v>529</v>
      </c>
      <c r="E111" s="170">
        <f t="shared" si="5"/>
        <v>0</v>
      </c>
      <c r="F111" s="186">
        <f t="shared" si="4"/>
        <v>0</v>
      </c>
      <c r="G111" s="30"/>
    </row>
    <row r="112" spans="1:7" ht="12.75" customHeight="1">
      <c r="A112" s="170">
        <v>35</v>
      </c>
      <c r="B112" s="252" t="s">
        <v>190</v>
      </c>
      <c r="C112" s="239">
        <v>1172</v>
      </c>
      <c r="D112" s="170">
        <v>1172</v>
      </c>
      <c r="E112" s="170">
        <f t="shared" si="5"/>
        <v>0</v>
      </c>
      <c r="F112" s="186">
        <f t="shared" si="4"/>
        <v>0</v>
      </c>
      <c r="G112" s="30"/>
    </row>
    <row r="113" spans="1:7" s="172" customFormat="1" ht="12.75" customHeight="1">
      <c r="A113" s="224"/>
      <c r="B113" s="225" t="s">
        <v>27</v>
      </c>
      <c r="C113" s="260">
        <v>35250</v>
      </c>
      <c r="D113" s="195">
        <v>35198</v>
      </c>
      <c r="E113" s="170">
        <f t="shared" si="5"/>
        <v>52</v>
      </c>
      <c r="F113" s="250">
        <f t="shared" si="4"/>
        <v>0.001475177304964539</v>
      </c>
      <c r="G113" s="226"/>
    </row>
    <row r="114" spans="1:7" ht="12.75" customHeight="1">
      <c r="A114" s="39"/>
      <c r="B114" s="2"/>
      <c r="C114" s="36"/>
      <c r="D114" s="36"/>
      <c r="E114" s="40"/>
      <c r="F114" s="41"/>
      <c r="G114" s="30"/>
    </row>
    <row r="115" spans="1:7" ht="12.75" customHeight="1">
      <c r="A115" s="39"/>
      <c r="B115" s="2"/>
      <c r="C115" s="36"/>
      <c r="D115" s="36"/>
      <c r="E115" s="40"/>
      <c r="F115" s="41"/>
      <c r="G115" s="30"/>
    </row>
    <row r="116" spans="1:8" ht="12.75" customHeight="1">
      <c r="A116" s="331" t="s">
        <v>205</v>
      </c>
      <c r="B116" s="331"/>
      <c r="C116" s="331"/>
      <c r="D116" s="331"/>
      <c r="E116" s="331"/>
      <c r="F116" s="331"/>
      <c r="G116" s="331"/>
      <c r="H116" s="331"/>
    </row>
    <row r="117" spans="1:7" ht="45.75" customHeight="1">
      <c r="A117" s="16" t="s">
        <v>20</v>
      </c>
      <c r="B117" s="16" t="s">
        <v>21</v>
      </c>
      <c r="C117" s="16" t="s">
        <v>22</v>
      </c>
      <c r="D117" s="16" t="s">
        <v>23</v>
      </c>
      <c r="E117" s="28" t="s">
        <v>24</v>
      </c>
      <c r="F117" s="16" t="s">
        <v>25</v>
      </c>
      <c r="G117" s="30"/>
    </row>
    <row r="118" spans="1:7" ht="15" customHeight="1">
      <c r="A118" s="16">
        <v>1</v>
      </c>
      <c r="B118" s="16">
        <v>2</v>
      </c>
      <c r="C118" s="16">
        <v>3</v>
      </c>
      <c r="D118" s="16">
        <v>4</v>
      </c>
      <c r="E118" s="16" t="s">
        <v>26</v>
      </c>
      <c r="F118" s="16">
        <v>6</v>
      </c>
      <c r="G118" s="30"/>
    </row>
    <row r="119" spans="1:7" ht="12.75" customHeight="1">
      <c r="A119" s="170">
        <v>1</v>
      </c>
      <c r="B119" s="252" t="s">
        <v>156</v>
      </c>
      <c r="C119" s="17">
        <v>217</v>
      </c>
      <c r="D119" s="17">
        <v>217</v>
      </c>
      <c r="E119" s="170">
        <f>C119-D119</f>
        <v>0</v>
      </c>
      <c r="F119" s="138">
        <f>E119/C119</f>
        <v>0</v>
      </c>
      <c r="G119" s="30"/>
    </row>
    <row r="120" spans="1:7" ht="12.75" customHeight="1">
      <c r="A120" s="170">
        <v>2</v>
      </c>
      <c r="B120" s="252" t="s">
        <v>157</v>
      </c>
      <c r="C120" s="17">
        <v>118</v>
      </c>
      <c r="D120" s="17">
        <v>118</v>
      </c>
      <c r="E120" s="170">
        <f aca="true" t="shared" si="6" ref="E120:E154">C120-D120</f>
        <v>0</v>
      </c>
      <c r="F120" s="138">
        <f>E120/C120</f>
        <v>0</v>
      </c>
      <c r="G120" s="30"/>
    </row>
    <row r="121" spans="1:7" ht="12.75" customHeight="1">
      <c r="A121" s="170">
        <v>3</v>
      </c>
      <c r="B121" s="252" t="s">
        <v>158</v>
      </c>
      <c r="C121" s="17">
        <v>191</v>
      </c>
      <c r="D121" s="17">
        <v>191</v>
      </c>
      <c r="E121" s="170">
        <f t="shared" si="6"/>
        <v>0</v>
      </c>
      <c r="F121" s="138">
        <v>0</v>
      </c>
      <c r="G121" s="30"/>
    </row>
    <row r="122" spans="1:7" ht="12.75" customHeight="1">
      <c r="A122" s="170">
        <v>4</v>
      </c>
      <c r="B122" s="252" t="s">
        <v>159</v>
      </c>
      <c r="C122" s="17">
        <v>241</v>
      </c>
      <c r="D122" s="17">
        <v>241</v>
      </c>
      <c r="E122" s="170">
        <f t="shared" si="6"/>
        <v>0</v>
      </c>
      <c r="F122" s="138">
        <f>E122/C122</f>
        <v>0</v>
      </c>
      <c r="G122" s="30"/>
    </row>
    <row r="123" spans="1:7" ht="12.75" customHeight="1">
      <c r="A123" s="170">
        <v>5</v>
      </c>
      <c r="B123" s="252" t="s">
        <v>160</v>
      </c>
      <c r="C123" s="17">
        <v>137</v>
      </c>
      <c r="D123" s="17">
        <v>137</v>
      </c>
      <c r="E123" s="170">
        <f t="shared" si="6"/>
        <v>0</v>
      </c>
      <c r="F123" s="138">
        <v>0</v>
      </c>
      <c r="G123" s="30"/>
    </row>
    <row r="124" spans="1:7" ht="12.75" customHeight="1">
      <c r="A124" s="170">
        <v>6</v>
      </c>
      <c r="B124" s="252" t="s">
        <v>161</v>
      </c>
      <c r="C124" s="17">
        <v>61</v>
      </c>
      <c r="D124" s="17">
        <v>61</v>
      </c>
      <c r="E124" s="170">
        <f t="shared" si="6"/>
        <v>0</v>
      </c>
      <c r="F124" s="138">
        <f aca="true" t="shared" si="7" ref="F124:F140">E124/C124</f>
        <v>0</v>
      </c>
      <c r="G124" s="30"/>
    </row>
    <row r="125" spans="1:7" ht="12.75" customHeight="1">
      <c r="A125" s="170">
        <v>7</v>
      </c>
      <c r="B125" s="252" t="s">
        <v>162</v>
      </c>
      <c r="C125" s="17">
        <v>140</v>
      </c>
      <c r="D125" s="17">
        <v>140</v>
      </c>
      <c r="E125" s="170">
        <f t="shared" si="6"/>
        <v>0</v>
      </c>
      <c r="F125" s="138">
        <f t="shared" si="7"/>
        <v>0</v>
      </c>
      <c r="G125" s="30"/>
    </row>
    <row r="126" spans="1:7" ht="12.75" customHeight="1">
      <c r="A126" s="170">
        <v>8</v>
      </c>
      <c r="B126" s="252" t="s">
        <v>163</v>
      </c>
      <c r="C126" s="17">
        <v>136</v>
      </c>
      <c r="D126" s="17">
        <v>136</v>
      </c>
      <c r="E126" s="170">
        <f t="shared" si="6"/>
        <v>0</v>
      </c>
      <c r="F126" s="138">
        <f t="shared" si="7"/>
        <v>0</v>
      </c>
      <c r="G126" s="30"/>
    </row>
    <row r="127" spans="1:7" ht="12.75" customHeight="1">
      <c r="A127" s="170">
        <v>9</v>
      </c>
      <c r="B127" s="252" t="s">
        <v>164</v>
      </c>
      <c r="C127" s="17">
        <v>37</v>
      </c>
      <c r="D127" s="17">
        <v>37</v>
      </c>
      <c r="E127" s="170">
        <f t="shared" si="6"/>
        <v>0</v>
      </c>
      <c r="F127" s="138">
        <f t="shared" si="7"/>
        <v>0</v>
      </c>
      <c r="G127" s="30"/>
    </row>
    <row r="128" spans="1:7" ht="12.75" customHeight="1">
      <c r="A128" s="170">
        <v>10</v>
      </c>
      <c r="B128" s="252" t="s">
        <v>165</v>
      </c>
      <c r="C128" s="17">
        <v>99</v>
      </c>
      <c r="D128" s="17">
        <v>99</v>
      </c>
      <c r="E128" s="170">
        <f t="shared" si="6"/>
        <v>0</v>
      </c>
      <c r="F128" s="138">
        <f t="shared" si="7"/>
        <v>0</v>
      </c>
      <c r="G128" s="30"/>
    </row>
    <row r="129" spans="1:7" ht="12.75" customHeight="1">
      <c r="A129" s="170">
        <v>11</v>
      </c>
      <c r="B129" s="252" t="s">
        <v>166</v>
      </c>
      <c r="C129" s="17">
        <v>88</v>
      </c>
      <c r="D129" s="17">
        <v>88</v>
      </c>
      <c r="E129" s="170">
        <f t="shared" si="6"/>
        <v>0</v>
      </c>
      <c r="F129" s="138">
        <f t="shared" si="7"/>
        <v>0</v>
      </c>
      <c r="G129" s="30"/>
    </row>
    <row r="130" spans="1:7" ht="12.75" customHeight="1">
      <c r="A130" s="170">
        <v>12</v>
      </c>
      <c r="B130" s="252" t="s">
        <v>167</v>
      </c>
      <c r="C130" s="17">
        <v>33</v>
      </c>
      <c r="D130" s="17">
        <v>33</v>
      </c>
      <c r="E130" s="170">
        <f t="shared" si="6"/>
        <v>0</v>
      </c>
      <c r="F130" s="138">
        <f t="shared" si="7"/>
        <v>0</v>
      </c>
      <c r="G130" s="30"/>
    </row>
    <row r="131" spans="1:7" ht="12.75" customHeight="1">
      <c r="A131" s="170">
        <v>13</v>
      </c>
      <c r="B131" s="252" t="s">
        <v>168</v>
      </c>
      <c r="C131" s="17">
        <v>97</v>
      </c>
      <c r="D131" s="17">
        <v>97</v>
      </c>
      <c r="E131" s="170">
        <f t="shared" si="6"/>
        <v>0</v>
      </c>
      <c r="F131" s="138">
        <f t="shared" si="7"/>
        <v>0</v>
      </c>
      <c r="G131" s="30"/>
    </row>
    <row r="132" spans="1:7" ht="12.75" customHeight="1">
      <c r="A132" s="170">
        <v>14</v>
      </c>
      <c r="B132" s="252" t="s">
        <v>169</v>
      </c>
      <c r="C132" s="17">
        <v>86</v>
      </c>
      <c r="D132" s="17">
        <v>86</v>
      </c>
      <c r="E132" s="170">
        <f t="shared" si="6"/>
        <v>0</v>
      </c>
      <c r="F132" s="138">
        <f t="shared" si="7"/>
        <v>0</v>
      </c>
      <c r="G132" s="30"/>
    </row>
    <row r="133" spans="1:7" ht="12.75" customHeight="1">
      <c r="A133" s="170">
        <v>15</v>
      </c>
      <c r="B133" s="252" t="s">
        <v>170</v>
      </c>
      <c r="C133" s="17">
        <v>329</v>
      </c>
      <c r="D133" s="17">
        <v>329</v>
      </c>
      <c r="E133" s="170">
        <f t="shared" si="6"/>
        <v>0</v>
      </c>
      <c r="F133" s="138">
        <f t="shared" si="7"/>
        <v>0</v>
      </c>
      <c r="G133" s="30"/>
    </row>
    <row r="134" spans="1:7" ht="12.75" customHeight="1">
      <c r="A134" s="170">
        <v>16</v>
      </c>
      <c r="B134" s="252" t="s">
        <v>171</v>
      </c>
      <c r="C134" s="17">
        <v>206</v>
      </c>
      <c r="D134" s="17">
        <v>206</v>
      </c>
      <c r="E134" s="170">
        <f t="shared" si="6"/>
        <v>0</v>
      </c>
      <c r="F134" s="138">
        <f t="shared" si="7"/>
        <v>0</v>
      </c>
      <c r="G134" s="30"/>
    </row>
    <row r="135" spans="1:7" ht="12.75" customHeight="1">
      <c r="A135" s="170">
        <v>17</v>
      </c>
      <c r="B135" s="252" t="s">
        <v>172</v>
      </c>
      <c r="C135" s="17">
        <v>253</v>
      </c>
      <c r="D135" s="17">
        <v>159</v>
      </c>
      <c r="E135" s="170">
        <f t="shared" si="6"/>
        <v>94</v>
      </c>
      <c r="F135" s="138">
        <f t="shared" si="7"/>
        <v>0.3715415019762846</v>
      </c>
      <c r="G135" s="30"/>
    </row>
    <row r="136" spans="1:7" ht="12.75" customHeight="1">
      <c r="A136" s="170">
        <v>18</v>
      </c>
      <c r="B136" s="252" t="s">
        <v>173</v>
      </c>
      <c r="C136" s="17">
        <v>125</v>
      </c>
      <c r="D136" s="17">
        <v>125</v>
      </c>
      <c r="E136" s="170">
        <f t="shared" si="6"/>
        <v>0</v>
      </c>
      <c r="F136" s="138">
        <f t="shared" si="7"/>
        <v>0</v>
      </c>
      <c r="G136" s="30"/>
    </row>
    <row r="137" spans="1:7" ht="12.75" customHeight="1">
      <c r="A137" s="170">
        <v>19</v>
      </c>
      <c r="B137" s="252" t="s">
        <v>174</v>
      </c>
      <c r="C137" s="17">
        <v>103</v>
      </c>
      <c r="D137" s="17">
        <v>103</v>
      </c>
      <c r="E137" s="170">
        <f t="shared" si="6"/>
        <v>0</v>
      </c>
      <c r="F137" s="138">
        <f t="shared" si="7"/>
        <v>0</v>
      </c>
      <c r="G137" s="30"/>
    </row>
    <row r="138" spans="1:7" ht="12.75" customHeight="1">
      <c r="A138" s="170">
        <v>20</v>
      </c>
      <c r="B138" s="252" t="s">
        <v>175</v>
      </c>
      <c r="C138" s="170">
        <v>0</v>
      </c>
      <c r="D138" s="170">
        <v>0</v>
      </c>
      <c r="E138" s="170">
        <f t="shared" si="6"/>
        <v>0</v>
      </c>
      <c r="F138" s="138">
        <v>0</v>
      </c>
      <c r="G138" s="30"/>
    </row>
    <row r="139" spans="1:8" ht="12.75" customHeight="1">
      <c r="A139" s="170">
        <v>21</v>
      </c>
      <c r="B139" s="252" t="s">
        <v>176</v>
      </c>
      <c r="C139" s="170">
        <v>213</v>
      </c>
      <c r="D139" s="170">
        <v>213</v>
      </c>
      <c r="E139" s="170">
        <f t="shared" si="6"/>
        <v>0</v>
      </c>
      <c r="F139" s="138">
        <f t="shared" si="7"/>
        <v>0</v>
      </c>
      <c r="G139" s="30"/>
      <c r="H139" s="10" t="s">
        <v>12</v>
      </c>
    </row>
    <row r="140" spans="1:7" ht="12.75" customHeight="1">
      <c r="A140" s="170">
        <v>22</v>
      </c>
      <c r="B140" s="252" t="s">
        <v>177</v>
      </c>
      <c r="C140" s="170">
        <v>143</v>
      </c>
      <c r="D140" s="170">
        <v>143</v>
      </c>
      <c r="E140" s="170">
        <f t="shared" si="6"/>
        <v>0</v>
      </c>
      <c r="F140" s="138">
        <f t="shared" si="7"/>
        <v>0</v>
      </c>
      <c r="G140" s="30"/>
    </row>
    <row r="141" spans="1:7" ht="12.75" customHeight="1">
      <c r="A141" s="170">
        <v>23</v>
      </c>
      <c r="B141" s="252" t="s">
        <v>178</v>
      </c>
      <c r="C141" s="170">
        <v>114</v>
      </c>
      <c r="D141" s="170">
        <v>114</v>
      </c>
      <c r="E141" s="170">
        <f t="shared" si="6"/>
        <v>0</v>
      </c>
      <c r="F141" s="138">
        <v>0</v>
      </c>
      <c r="G141" s="30"/>
    </row>
    <row r="142" spans="1:7" ht="12.75" customHeight="1">
      <c r="A142" s="170">
        <v>24</v>
      </c>
      <c r="B142" s="252" t="s">
        <v>179</v>
      </c>
      <c r="C142" s="170">
        <v>283</v>
      </c>
      <c r="D142" s="170">
        <v>283</v>
      </c>
      <c r="E142" s="170">
        <f t="shared" si="6"/>
        <v>0</v>
      </c>
      <c r="F142" s="138">
        <v>0</v>
      </c>
      <c r="G142" s="30"/>
    </row>
    <row r="143" spans="1:7" ht="12.75" customHeight="1">
      <c r="A143" s="170">
        <v>25</v>
      </c>
      <c r="B143" s="252" t="s">
        <v>180</v>
      </c>
      <c r="C143" s="170">
        <v>90</v>
      </c>
      <c r="D143" s="170">
        <v>90</v>
      </c>
      <c r="E143" s="170">
        <f t="shared" si="6"/>
        <v>0</v>
      </c>
      <c r="F143" s="138">
        <v>0</v>
      </c>
      <c r="G143" s="30"/>
    </row>
    <row r="144" spans="1:7" ht="12.75" customHeight="1">
      <c r="A144" s="170">
        <v>26</v>
      </c>
      <c r="B144" s="252" t="s">
        <v>181</v>
      </c>
      <c r="C144" s="170">
        <v>165</v>
      </c>
      <c r="D144" s="170">
        <v>165</v>
      </c>
      <c r="E144" s="170">
        <f t="shared" si="6"/>
        <v>0</v>
      </c>
      <c r="F144" s="138">
        <v>0</v>
      </c>
      <c r="G144" s="30"/>
    </row>
    <row r="145" spans="1:7" ht="12.75" customHeight="1">
      <c r="A145" s="170">
        <v>27</v>
      </c>
      <c r="B145" s="252" t="s">
        <v>182</v>
      </c>
      <c r="C145" s="170">
        <v>132</v>
      </c>
      <c r="D145" s="170">
        <v>132</v>
      </c>
      <c r="E145" s="170">
        <f t="shared" si="6"/>
        <v>0</v>
      </c>
      <c r="F145" s="138">
        <v>0</v>
      </c>
      <c r="G145" s="30"/>
    </row>
    <row r="146" spans="1:7" ht="12.75" customHeight="1">
      <c r="A146" s="170">
        <v>28</v>
      </c>
      <c r="B146" s="252" t="s">
        <v>183</v>
      </c>
      <c r="C146" s="170">
        <v>199</v>
      </c>
      <c r="D146" s="170">
        <v>192</v>
      </c>
      <c r="E146" s="170">
        <f t="shared" si="6"/>
        <v>7</v>
      </c>
      <c r="F146" s="138">
        <v>0</v>
      </c>
      <c r="G146" s="30"/>
    </row>
    <row r="147" spans="1:8" ht="12.75" customHeight="1">
      <c r="A147" s="170">
        <v>29</v>
      </c>
      <c r="B147" s="252" t="s">
        <v>184</v>
      </c>
      <c r="C147" s="170">
        <v>70</v>
      </c>
      <c r="D147" s="170">
        <v>70</v>
      </c>
      <c r="E147" s="170">
        <f t="shared" si="6"/>
        <v>0</v>
      </c>
      <c r="F147" s="138">
        <v>0</v>
      </c>
      <c r="G147" s="30"/>
      <c r="H147" s="10" t="s">
        <v>12</v>
      </c>
    </row>
    <row r="148" spans="1:7" ht="12.75" customHeight="1">
      <c r="A148" s="170">
        <v>30</v>
      </c>
      <c r="B148" s="252" t="s">
        <v>185</v>
      </c>
      <c r="C148" s="170">
        <v>265</v>
      </c>
      <c r="D148" s="170">
        <v>265</v>
      </c>
      <c r="E148" s="170">
        <f t="shared" si="6"/>
        <v>0</v>
      </c>
      <c r="F148" s="138">
        <v>0</v>
      </c>
      <c r="G148" s="30"/>
    </row>
    <row r="149" spans="1:7" ht="12.75" customHeight="1">
      <c r="A149" s="170">
        <v>31</v>
      </c>
      <c r="B149" s="252" t="s">
        <v>186</v>
      </c>
      <c r="C149" s="170">
        <v>209</v>
      </c>
      <c r="D149" s="170">
        <v>209</v>
      </c>
      <c r="E149" s="170">
        <f t="shared" si="6"/>
        <v>0</v>
      </c>
      <c r="F149" s="138">
        <v>0</v>
      </c>
      <c r="G149" s="30"/>
    </row>
    <row r="150" spans="1:7" ht="12.75" customHeight="1">
      <c r="A150" s="170">
        <v>32</v>
      </c>
      <c r="B150" s="252" t="s">
        <v>187</v>
      </c>
      <c r="C150" s="170">
        <v>54</v>
      </c>
      <c r="D150" s="170">
        <v>54</v>
      </c>
      <c r="E150" s="170">
        <f t="shared" si="6"/>
        <v>0</v>
      </c>
      <c r="F150" s="138">
        <v>0</v>
      </c>
      <c r="G150" s="30"/>
    </row>
    <row r="151" spans="1:7" ht="12.75" customHeight="1">
      <c r="A151" s="170">
        <v>33</v>
      </c>
      <c r="B151" s="252" t="s">
        <v>188</v>
      </c>
      <c r="C151" s="170">
        <v>56</v>
      </c>
      <c r="D151" s="170">
        <v>56</v>
      </c>
      <c r="E151" s="170">
        <f t="shared" si="6"/>
        <v>0</v>
      </c>
      <c r="F151" s="186">
        <v>0</v>
      </c>
      <c r="G151" s="30"/>
    </row>
    <row r="152" spans="1:7" ht="12.75" customHeight="1">
      <c r="A152" s="170">
        <v>34</v>
      </c>
      <c r="B152" s="252" t="s">
        <v>189</v>
      </c>
      <c r="C152" s="170">
        <v>60</v>
      </c>
      <c r="D152" s="170">
        <v>60</v>
      </c>
      <c r="E152" s="170">
        <f t="shared" si="6"/>
        <v>0</v>
      </c>
      <c r="F152" s="186">
        <v>0</v>
      </c>
      <c r="G152" s="30"/>
    </row>
    <row r="153" spans="1:7" ht="12.75" customHeight="1">
      <c r="A153" s="170">
        <v>35</v>
      </c>
      <c r="B153" s="252" t="s">
        <v>190</v>
      </c>
      <c r="C153" s="170">
        <v>219</v>
      </c>
      <c r="D153" s="170">
        <v>219</v>
      </c>
      <c r="E153" s="170">
        <f t="shared" si="6"/>
        <v>0</v>
      </c>
      <c r="F153" s="138">
        <f>E153/C153</f>
        <v>0</v>
      </c>
      <c r="G153" s="30"/>
    </row>
    <row r="154" spans="1:7" ht="17.25" customHeight="1">
      <c r="A154" s="33"/>
      <c r="B154" s="1" t="s">
        <v>27</v>
      </c>
      <c r="C154" s="42">
        <v>4969</v>
      </c>
      <c r="D154" s="42">
        <v>4868</v>
      </c>
      <c r="E154" s="195">
        <f t="shared" si="6"/>
        <v>101</v>
      </c>
      <c r="F154" s="137">
        <f>E154/C154</f>
        <v>0.02032602133226001</v>
      </c>
      <c r="G154" s="30"/>
    </row>
    <row r="155" spans="1:7" ht="12.75" customHeight="1">
      <c r="A155" s="39"/>
      <c r="B155" s="2"/>
      <c r="C155" s="36"/>
      <c r="D155" s="36"/>
      <c r="E155" s="40"/>
      <c r="F155" s="41"/>
      <c r="G155" s="30"/>
    </row>
    <row r="156" spans="1:7" ht="12.75" customHeight="1">
      <c r="A156" s="39"/>
      <c r="B156" s="2"/>
      <c r="C156" s="36"/>
      <c r="D156" s="36"/>
      <c r="E156" s="40"/>
      <c r="F156" s="41"/>
      <c r="G156" s="30"/>
    </row>
    <row r="157" spans="1:7" ht="12.75" customHeight="1">
      <c r="A157" s="357" t="s">
        <v>206</v>
      </c>
      <c r="B157" s="357"/>
      <c r="C157" s="357"/>
      <c r="D157" s="357"/>
      <c r="E157" s="357"/>
      <c r="F157" s="357"/>
      <c r="G157" s="357"/>
    </row>
    <row r="158" spans="1:7" ht="54.75" customHeight="1">
      <c r="A158" s="16" t="s">
        <v>20</v>
      </c>
      <c r="B158" s="16" t="s">
        <v>21</v>
      </c>
      <c r="C158" s="195" t="s">
        <v>228</v>
      </c>
      <c r="D158" s="126" t="s">
        <v>98</v>
      </c>
      <c r="E158" s="28" t="s">
        <v>6</v>
      </c>
      <c r="F158" s="16" t="s">
        <v>28</v>
      </c>
      <c r="G158" s="30"/>
    </row>
    <row r="159" spans="1:7" ht="12.75" customHeight="1">
      <c r="A159" s="16">
        <v>1</v>
      </c>
      <c r="B159" s="16">
        <v>2</v>
      </c>
      <c r="C159" s="16">
        <v>3</v>
      </c>
      <c r="D159" s="16">
        <v>4</v>
      </c>
      <c r="E159" s="16" t="s">
        <v>29</v>
      </c>
      <c r="F159" s="16">
        <v>6</v>
      </c>
      <c r="G159" s="30"/>
    </row>
    <row r="160" spans="1:8" ht="12.75" customHeight="1">
      <c r="A160" s="170">
        <v>1</v>
      </c>
      <c r="B160" s="252" t="s">
        <v>156</v>
      </c>
      <c r="C160" s="239">
        <v>291686</v>
      </c>
      <c r="D160" s="196">
        <v>279962.62790697673</v>
      </c>
      <c r="E160" s="196">
        <f>D160-C160</f>
        <v>-11723.372093023267</v>
      </c>
      <c r="F160" s="186">
        <f>E160/C160</f>
        <v>-0.04019175446549806</v>
      </c>
      <c r="G160" s="226"/>
      <c r="H160" s="172"/>
    </row>
    <row r="161" spans="1:8" ht="12.75" customHeight="1">
      <c r="A161" s="170">
        <v>2</v>
      </c>
      <c r="B161" s="252" t="s">
        <v>157</v>
      </c>
      <c r="C161" s="239">
        <v>91415</v>
      </c>
      <c r="D161" s="196">
        <v>97985.11926605504</v>
      </c>
      <c r="E161" s="196">
        <f>D161-C161</f>
        <v>6570.119266055044</v>
      </c>
      <c r="F161" s="186">
        <f>E161/C161</f>
        <v>0.07187134787567734</v>
      </c>
      <c r="G161" s="226"/>
      <c r="H161" s="172"/>
    </row>
    <row r="162" spans="1:8" ht="12.75" customHeight="1">
      <c r="A162" s="170">
        <v>3</v>
      </c>
      <c r="B162" s="252" t="s">
        <v>158</v>
      </c>
      <c r="C162" s="239">
        <v>143692</v>
      </c>
      <c r="D162" s="196">
        <v>132380.39449541285</v>
      </c>
      <c r="E162" s="196">
        <f>D162-C162</f>
        <v>-11311.605504587147</v>
      </c>
      <c r="F162" s="186">
        <f>E162/C162</f>
        <v>-0.07872119188672401</v>
      </c>
      <c r="G162" s="226"/>
      <c r="H162" s="172"/>
    </row>
    <row r="163" spans="1:8" ht="12.75" customHeight="1">
      <c r="A163" s="170">
        <v>4</v>
      </c>
      <c r="B163" s="252" t="s">
        <v>159</v>
      </c>
      <c r="C163" s="239">
        <v>287560</v>
      </c>
      <c r="D163" s="196">
        <v>248089.13247706406</v>
      </c>
      <c r="E163" s="196">
        <f>D163-C163</f>
        <v>-39470.867522935936</v>
      </c>
      <c r="F163" s="186">
        <f>E163/C163</f>
        <v>-0.13726132815042405</v>
      </c>
      <c r="G163" s="226"/>
      <c r="H163" s="172"/>
    </row>
    <row r="164" spans="1:8" ht="12.75" customHeight="1">
      <c r="A164" s="170">
        <v>5</v>
      </c>
      <c r="B164" s="252" t="s">
        <v>160</v>
      </c>
      <c r="C164" s="239">
        <v>227162</v>
      </c>
      <c r="D164" s="196">
        <v>203258.43155963303</v>
      </c>
      <c r="E164" s="196">
        <f>D164-C164</f>
        <v>-23903.568440366973</v>
      </c>
      <c r="F164" s="186">
        <f>E164/C164</f>
        <v>-0.10522696771628605</v>
      </c>
      <c r="G164" s="226"/>
      <c r="H164" s="172"/>
    </row>
    <row r="165" spans="1:7" s="172" customFormat="1" ht="12.75" customHeight="1">
      <c r="A165" s="170">
        <v>6</v>
      </c>
      <c r="B165" s="252" t="s">
        <v>161</v>
      </c>
      <c r="C165" s="239">
        <v>62547</v>
      </c>
      <c r="D165" s="196">
        <v>62263.69786046512</v>
      </c>
      <c r="E165" s="196">
        <f aca="true" t="shared" si="8" ref="E165:E171">D165-C165</f>
        <v>-283.3021395348769</v>
      </c>
      <c r="F165" s="186">
        <f aca="true" t="shared" si="9" ref="F165:F171">E165/C165</f>
        <v>-0.004529428102624857</v>
      </c>
      <c r="G165" s="226"/>
    </row>
    <row r="166" spans="1:8" ht="12.75" customHeight="1">
      <c r="A166" s="170">
        <v>7</v>
      </c>
      <c r="B166" s="252" t="s">
        <v>162</v>
      </c>
      <c r="C166" s="239">
        <v>164632</v>
      </c>
      <c r="D166" s="196">
        <v>159222.72558139535</v>
      </c>
      <c r="E166" s="196">
        <f t="shared" si="8"/>
        <v>-5409.2744186046475</v>
      </c>
      <c r="F166" s="186">
        <f t="shared" si="9"/>
        <v>-0.03285676186041989</v>
      </c>
      <c r="G166" s="226"/>
      <c r="H166" s="172"/>
    </row>
    <row r="167" spans="1:8" ht="12.75" customHeight="1">
      <c r="A167" s="170">
        <v>8</v>
      </c>
      <c r="B167" s="252" t="s">
        <v>163</v>
      </c>
      <c r="C167" s="239">
        <v>104563</v>
      </c>
      <c r="D167" s="196">
        <v>97344.91088372094</v>
      </c>
      <c r="E167" s="196">
        <f t="shared" si="8"/>
        <v>-7218.089116279065</v>
      </c>
      <c r="F167" s="186">
        <f t="shared" si="9"/>
        <v>-0.06903100634334387</v>
      </c>
      <c r="G167" s="226"/>
      <c r="H167" s="172"/>
    </row>
    <row r="168" spans="1:8" ht="12.75" customHeight="1">
      <c r="A168" s="170">
        <v>9</v>
      </c>
      <c r="B168" s="252" t="s">
        <v>164</v>
      </c>
      <c r="C168" s="239">
        <v>173853</v>
      </c>
      <c r="D168" s="196">
        <v>155033.87441860465</v>
      </c>
      <c r="E168" s="196">
        <f t="shared" si="8"/>
        <v>-18819.125581395347</v>
      </c>
      <c r="F168" s="186">
        <f t="shared" si="9"/>
        <v>-0.10824734448870797</v>
      </c>
      <c r="G168" s="226"/>
      <c r="H168" s="172"/>
    </row>
    <row r="169" spans="1:8" ht="12.75" customHeight="1">
      <c r="A169" s="170">
        <v>10</v>
      </c>
      <c r="B169" s="252" t="s">
        <v>165</v>
      </c>
      <c r="C169" s="239">
        <v>60551</v>
      </c>
      <c r="D169" s="196">
        <v>58354.39906103286</v>
      </c>
      <c r="E169" s="196">
        <f t="shared" si="8"/>
        <v>-2196.600938967138</v>
      </c>
      <c r="F169" s="186">
        <f t="shared" si="9"/>
        <v>-0.03627687303210745</v>
      </c>
      <c r="G169" s="226"/>
      <c r="H169" s="172"/>
    </row>
    <row r="170" spans="1:8" ht="12.75" customHeight="1">
      <c r="A170" s="170">
        <v>11</v>
      </c>
      <c r="B170" s="252" t="s">
        <v>166</v>
      </c>
      <c r="C170" s="239">
        <v>64543</v>
      </c>
      <c r="D170" s="196">
        <v>65090.78773584906</v>
      </c>
      <c r="E170" s="196">
        <f t="shared" si="8"/>
        <v>547.7877358490587</v>
      </c>
      <c r="F170" s="186">
        <f t="shared" si="9"/>
        <v>0.008487174997274045</v>
      </c>
      <c r="G170" s="226"/>
      <c r="H170" s="172"/>
    </row>
    <row r="171" spans="1:8" ht="12.75" customHeight="1">
      <c r="A171" s="170">
        <v>12</v>
      </c>
      <c r="B171" s="252" t="s">
        <v>167</v>
      </c>
      <c r="C171" s="239">
        <v>100919</v>
      </c>
      <c r="D171" s="196">
        <v>82700.76367924528</v>
      </c>
      <c r="E171" s="196">
        <f t="shared" si="8"/>
        <v>-18218.236320754717</v>
      </c>
      <c r="F171" s="186">
        <f t="shared" si="9"/>
        <v>-0.18052335358807278</v>
      </c>
      <c r="G171" s="226"/>
      <c r="H171" s="172"/>
    </row>
    <row r="172" spans="1:8" ht="12.75" customHeight="1">
      <c r="A172" s="170">
        <v>13</v>
      </c>
      <c r="B172" s="252" t="s">
        <v>168</v>
      </c>
      <c r="C172" s="239">
        <v>318269</v>
      </c>
      <c r="D172" s="196">
        <v>304480.7702830189</v>
      </c>
      <c r="E172" s="196">
        <f aca="true" t="shared" si="10" ref="E172:E178">D172-C172</f>
        <v>-13788.22971698112</v>
      </c>
      <c r="F172" s="186">
        <f aca="true" t="shared" si="11" ref="F172:F178">E172/C172</f>
        <v>-0.04332256587032077</v>
      </c>
      <c r="G172" s="226"/>
      <c r="H172" s="172"/>
    </row>
    <row r="173" spans="1:8" ht="12.75" customHeight="1">
      <c r="A173" s="170">
        <v>14</v>
      </c>
      <c r="B173" s="252" t="s">
        <v>169</v>
      </c>
      <c r="C173" s="239">
        <v>151115</v>
      </c>
      <c r="D173" s="196">
        <v>152793.39641509432</v>
      </c>
      <c r="E173" s="196">
        <f t="shared" si="10"/>
        <v>1678.3964150943211</v>
      </c>
      <c r="F173" s="186">
        <f t="shared" si="11"/>
        <v>0.011106749264429878</v>
      </c>
      <c r="G173" s="226"/>
      <c r="H173" s="172"/>
    </row>
    <row r="174" spans="1:8" ht="12.75" customHeight="1">
      <c r="A174" s="170">
        <v>15</v>
      </c>
      <c r="B174" s="252" t="s">
        <v>170</v>
      </c>
      <c r="C174" s="239">
        <v>230805</v>
      </c>
      <c r="D174" s="196">
        <v>204896.88571428572</v>
      </c>
      <c r="E174" s="196">
        <f t="shared" si="10"/>
        <v>-25908.114285714284</v>
      </c>
      <c r="F174" s="186">
        <f t="shared" si="11"/>
        <v>-0.11225109631816592</v>
      </c>
      <c r="G174" s="226"/>
      <c r="H174" s="172"/>
    </row>
    <row r="175" spans="1:8" ht="12.75" customHeight="1">
      <c r="A175" s="170">
        <v>16</v>
      </c>
      <c r="B175" s="252" t="s">
        <v>171</v>
      </c>
      <c r="C175" s="239">
        <v>187235</v>
      </c>
      <c r="D175" s="196">
        <v>166525.91830188682</v>
      </c>
      <c r="E175" s="196">
        <f t="shared" si="10"/>
        <v>-20709.08169811318</v>
      </c>
      <c r="F175" s="186">
        <f t="shared" si="11"/>
        <v>-0.11060475711332379</v>
      </c>
      <c r="G175" s="226"/>
      <c r="H175" s="172"/>
    </row>
    <row r="176" spans="1:8" ht="12.75" customHeight="1">
      <c r="A176" s="170">
        <v>17</v>
      </c>
      <c r="B176" s="252" t="s">
        <v>172</v>
      </c>
      <c r="C176" s="239">
        <v>329474</v>
      </c>
      <c r="D176" s="196">
        <v>230224.5375</v>
      </c>
      <c r="E176" s="196">
        <f t="shared" si="10"/>
        <v>-99249.4625</v>
      </c>
      <c r="F176" s="186">
        <f t="shared" si="11"/>
        <v>-0.3012360990548571</v>
      </c>
      <c r="G176" s="226"/>
      <c r="H176" s="172"/>
    </row>
    <row r="177" spans="1:8" ht="12.75" customHeight="1">
      <c r="A177" s="170">
        <v>18</v>
      </c>
      <c r="B177" s="252" t="s">
        <v>173</v>
      </c>
      <c r="C177" s="239">
        <v>201441</v>
      </c>
      <c r="D177" s="196">
        <v>190124.94918359918</v>
      </c>
      <c r="E177" s="196">
        <f t="shared" si="10"/>
        <v>-11316.05081640082</v>
      </c>
      <c r="F177" s="186">
        <f t="shared" si="11"/>
        <v>-0.056175509535798675</v>
      </c>
      <c r="G177" s="226"/>
      <c r="H177" s="172"/>
    </row>
    <row r="178" spans="1:8" ht="12.75" customHeight="1">
      <c r="A178" s="170">
        <v>19</v>
      </c>
      <c r="B178" s="252" t="s">
        <v>174</v>
      </c>
      <c r="C178" s="239">
        <v>281644</v>
      </c>
      <c r="D178" s="196">
        <v>224812.95212264152</v>
      </c>
      <c r="E178" s="196">
        <f t="shared" si="10"/>
        <v>-56831.04787735848</v>
      </c>
      <c r="F178" s="186">
        <f t="shared" si="11"/>
        <v>-0.20178327206458677</v>
      </c>
      <c r="G178" s="226"/>
      <c r="H178" s="172"/>
    </row>
    <row r="179" spans="1:8" ht="12.75" customHeight="1">
      <c r="A179" s="170">
        <v>20</v>
      </c>
      <c r="B179" s="252" t="s">
        <v>175</v>
      </c>
      <c r="C179" s="239">
        <v>123973</v>
      </c>
      <c r="D179" s="196">
        <v>116910.11080290565</v>
      </c>
      <c r="E179" s="196">
        <f aca="true" t="shared" si="12" ref="E179:E192">D179-C179</f>
        <v>-7062.889197094351</v>
      </c>
      <c r="F179" s="186">
        <f aca="true" t="shared" si="13" ref="F179:F192">E179/C179</f>
        <v>-0.056971188864465255</v>
      </c>
      <c r="G179" s="226"/>
      <c r="H179" s="172"/>
    </row>
    <row r="180" spans="1:8" s="199" customFormat="1" ht="12.75" customHeight="1">
      <c r="A180" s="170">
        <v>21</v>
      </c>
      <c r="B180" s="252" t="s">
        <v>176</v>
      </c>
      <c r="C180" s="239">
        <v>422439</v>
      </c>
      <c r="D180" s="196">
        <v>354348.3820754717</v>
      </c>
      <c r="E180" s="196">
        <f t="shared" si="12"/>
        <v>-68090.61792452831</v>
      </c>
      <c r="F180" s="186">
        <f t="shared" si="13"/>
        <v>-0.16118449746478974</v>
      </c>
      <c r="G180" s="226"/>
      <c r="H180" s="172"/>
    </row>
    <row r="181" spans="1:8" s="199" customFormat="1" ht="12.75" customHeight="1">
      <c r="A181" s="170">
        <v>22</v>
      </c>
      <c r="B181" s="252" t="s">
        <v>177</v>
      </c>
      <c r="C181" s="239">
        <v>113615</v>
      </c>
      <c r="D181" s="196">
        <v>107682.02358490566</v>
      </c>
      <c r="E181" s="196">
        <f t="shared" si="12"/>
        <v>-5932.976415094337</v>
      </c>
      <c r="F181" s="186">
        <f t="shared" si="13"/>
        <v>-0.052220009814675325</v>
      </c>
      <c r="G181" s="226"/>
      <c r="H181" s="172"/>
    </row>
    <row r="182" spans="1:8" s="199" customFormat="1" ht="12.75" customHeight="1">
      <c r="A182" s="170">
        <v>23</v>
      </c>
      <c r="B182" s="252" t="s">
        <v>178</v>
      </c>
      <c r="C182" s="239">
        <v>156548</v>
      </c>
      <c r="D182" s="196">
        <v>138671.7176146789</v>
      </c>
      <c r="E182" s="196">
        <f t="shared" si="12"/>
        <v>-17876.2823853211</v>
      </c>
      <c r="F182" s="186">
        <f t="shared" si="13"/>
        <v>-0.11419042329075492</v>
      </c>
      <c r="G182" s="226"/>
      <c r="H182" s="172"/>
    </row>
    <row r="183" spans="1:8" s="199" customFormat="1" ht="12.75" customHeight="1">
      <c r="A183" s="170">
        <v>24</v>
      </c>
      <c r="B183" s="252" t="s">
        <v>179</v>
      </c>
      <c r="C183" s="239">
        <v>485782</v>
      </c>
      <c r="D183" s="196">
        <v>447530.24622641504</v>
      </c>
      <c r="E183" s="196">
        <f t="shared" si="12"/>
        <v>-38251.75377358496</v>
      </c>
      <c r="F183" s="186">
        <f t="shared" si="13"/>
        <v>-0.07874263306088937</v>
      </c>
      <c r="G183" s="226"/>
      <c r="H183" s="172"/>
    </row>
    <row r="184" spans="1:8" s="199" customFormat="1" ht="12.75" customHeight="1">
      <c r="A184" s="170">
        <v>25</v>
      </c>
      <c r="B184" s="252" t="s">
        <v>180</v>
      </c>
      <c r="C184" s="239">
        <v>119627</v>
      </c>
      <c r="D184" s="196">
        <v>103803.47404761905</v>
      </c>
      <c r="E184" s="196">
        <f t="shared" si="12"/>
        <v>-15823.525952380951</v>
      </c>
      <c r="F184" s="186">
        <f t="shared" si="13"/>
        <v>-0.13227386754144926</v>
      </c>
      <c r="G184" s="226"/>
      <c r="H184" s="172"/>
    </row>
    <row r="185" spans="1:8" s="199" customFormat="1" ht="12.75" customHeight="1">
      <c r="A185" s="170">
        <v>26</v>
      </c>
      <c r="B185" s="252" t="s">
        <v>181</v>
      </c>
      <c r="C185" s="239">
        <v>63905</v>
      </c>
      <c r="D185" s="196">
        <v>72820.1761904762</v>
      </c>
      <c r="E185" s="196">
        <f t="shared" si="12"/>
        <v>8915.176190476195</v>
      </c>
      <c r="F185" s="186">
        <f t="shared" si="13"/>
        <v>0.13950670824624356</v>
      </c>
      <c r="G185" s="226"/>
      <c r="H185" s="172"/>
    </row>
    <row r="186" spans="1:8" s="199" customFormat="1" ht="12.75" customHeight="1">
      <c r="A186" s="170">
        <v>27</v>
      </c>
      <c r="B186" s="252" t="s">
        <v>182</v>
      </c>
      <c r="C186" s="239">
        <v>192968</v>
      </c>
      <c r="D186" s="196">
        <v>179323.4757142857</v>
      </c>
      <c r="E186" s="196">
        <f t="shared" si="12"/>
        <v>-13644.524285714288</v>
      </c>
      <c r="F186" s="186">
        <f t="shared" si="13"/>
        <v>-0.0707087407534632</v>
      </c>
      <c r="G186" s="226"/>
      <c r="H186" s="172"/>
    </row>
    <row r="187" spans="1:8" s="199" customFormat="1" ht="12.75" customHeight="1">
      <c r="A187" s="170">
        <v>28</v>
      </c>
      <c r="B187" s="252" t="s">
        <v>183</v>
      </c>
      <c r="C187" s="239">
        <v>160847</v>
      </c>
      <c r="D187" s="196">
        <v>171393.86666666667</v>
      </c>
      <c r="E187" s="196">
        <f t="shared" si="12"/>
        <v>10546.866666666669</v>
      </c>
      <c r="F187" s="186">
        <f t="shared" si="13"/>
        <v>0.06557080123761505</v>
      </c>
      <c r="G187" s="226"/>
      <c r="H187" s="172"/>
    </row>
    <row r="188" spans="1:8" ht="12.75" customHeight="1">
      <c r="A188" s="170">
        <v>29</v>
      </c>
      <c r="B188" s="252" t="s">
        <v>184</v>
      </c>
      <c r="C188" s="239">
        <v>33193</v>
      </c>
      <c r="D188" s="196">
        <v>33372.15238095238</v>
      </c>
      <c r="E188" s="196">
        <f t="shared" si="12"/>
        <v>179.15238095237873</v>
      </c>
      <c r="F188" s="186">
        <f t="shared" si="13"/>
        <v>0.005397294036464879</v>
      </c>
      <c r="G188" s="226"/>
      <c r="H188" s="172"/>
    </row>
    <row r="189" spans="1:8" ht="12.75" customHeight="1">
      <c r="A189" s="170">
        <v>30</v>
      </c>
      <c r="B189" s="252" t="s">
        <v>185</v>
      </c>
      <c r="C189" s="239">
        <v>304710</v>
      </c>
      <c r="D189" s="196">
        <v>239287.99906976742</v>
      </c>
      <c r="E189" s="196">
        <f t="shared" si="12"/>
        <v>-65422.00093023258</v>
      </c>
      <c r="F189" s="186">
        <f t="shared" si="13"/>
        <v>-0.21470250707306152</v>
      </c>
      <c r="G189" s="226"/>
      <c r="H189" s="172"/>
    </row>
    <row r="190" spans="1:8" ht="12.75" customHeight="1">
      <c r="A190" s="170">
        <v>31</v>
      </c>
      <c r="B190" s="252" t="s">
        <v>186</v>
      </c>
      <c r="C190" s="239">
        <v>298404</v>
      </c>
      <c r="D190" s="196">
        <v>312479.6603773585</v>
      </c>
      <c r="E190" s="196">
        <f t="shared" si="12"/>
        <v>14075.660377358494</v>
      </c>
      <c r="F190" s="186">
        <f t="shared" si="13"/>
        <v>0.04716981132075473</v>
      </c>
      <c r="G190" s="226"/>
      <c r="H190" s="172"/>
    </row>
    <row r="191" spans="1:8" ht="12.75" customHeight="1">
      <c r="A191" s="170">
        <v>32</v>
      </c>
      <c r="B191" s="252" t="s">
        <v>187</v>
      </c>
      <c r="C191" s="239">
        <v>157031</v>
      </c>
      <c r="D191" s="196">
        <v>145664.856</v>
      </c>
      <c r="E191" s="196">
        <f t="shared" si="12"/>
        <v>-11366.144</v>
      </c>
      <c r="F191" s="186">
        <f t="shared" si="13"/>
        <v>-0.07238152976163942</v>
      </c>
      <c r="G191" s="226"/>
      <c r="H191" s="172"/>
    </row>
    <row r="192" spans="1:8" ht="12.75" customHeight="1">
      <c r="A192" s="170">
        <v>33</v>
      </c>
      <c r="B192" s="252" t="s">
        <v>188</v>
      </c>
      <c r="C192" s="239">
        <v>53020</v>
      </c>
      <c r="D192" s="196">
        <v>49573.58702830188</v>
      </c>
      <c r="E192" s="196">
        <f t="shared" si="12"/>
        <v>-3446.412971698119</v>
      </c>
      <c r="F192" s="186">
        <f t="shared" si="13"/>
        <v>-0.06500213073742209</v>
      </c>
      <c r="G192" s="226"/>
      <c r="H192" s="172"/>
    </row>
    <row r="193" spans="1:8" ht="12.75" customHeight="1">
      <c r="A193" s="170">
        <v>34</v>
      </c>
      <c r="B193" s="252" t="s">
        <v>189</v>
      </c>
      <c r="C193" s="239">
        <v>80655</v>
      </c>
      <c r="D193" s="196">
        <v>76102.9912735849</v>
      </c>
      <c r="E193" s="196">
        <f>D193-C193</f>
        <v>-4552.008726415093</v>
      </c>
      <c r="F193" s="186">
        <f>E193/C193</f>
        <v>-0.056438022768769365</v>
      </c>
      <c r="G193" s="226"/>
      <c r="H193" s="172"/>
    </row>
    <row r="194" spans="1:8" ht="12.75" customHeight="1">
      <c r="A194" s="170">
        <v>35</v>
      </c>
      <c r="B194" s="252" t="s">
        <v>190</v>
      </c>
      <c r="C194" s="239">
        <v>173583</v>
      </c>
      <c r="D194" s="196">
        <v>165375.40301886792</v>
      </c>
      <c r="E194" s="196">
        <f>D194-C194</f>
        <v>-8207.596981132083</v>
      </c>
      <c r="F194" s="186">
        <f>E194/C194</f>
        <v>-0.0472834147418358</v>
      </c>
      <c r="G194" s="226"/>
      <c r="H194" s="172"/>
    </row>
    <row r="195" spans="1:8" ht="12.75" customHeight="1">
      <c r="A195" s="33"/>
      <c r="B195" s="1" t="s">
        <v>27</v>
      </c>
      <c r="C195" s="198">
        <v>6413406</v>
      </c>
      <c r="D195" s="197">
        <v>5831330.408296428</v>
      </c>
      <c r="E195" s="240">
        <f>D195-C195</f>
        <v>-582075.5917035723</v>
      </c>
      <c r="F195" s="137">
        <f>E195/C195</f>
        <v>-0.09075919904393583</v>
      </c>
      <c r="G195" s="30" t="s">
        <v>12</v>
      </c>
      <c r="H195" s="10" t="s">
        <v>12</v>
      </c>
    </row>
    <row r="196" spans="1:7" ht="12.75" customHeight="1">
      <c r="A196" s="24"/>
      <c r="B196" s="35"/>
      <c r="C196" s="36"/>
      <c r="D196" s="36"/>
      <c r="E196" s="36"/>
      <c r="F196" s="37"/>
      <c r="G196" s="30"/>
    </row>
    <row r="197" spans="1:7" ht="20.25" customHeight="1">
      <c r="A197" s="356" t="s">
        <v>207</v>
      </c>
      <c r="B197" s="356"/>
      <c r="C197" s="356"/>
      <c r="D197" s="356"/>
      <c r="E197" s="356"/>
      <c r="F197" s="356"/>
      <c r="G197" s="30"/>
    </row>
    <row r="198" spans="1:7" ht="63" customHeight="1">
      <c r="A198" s="16" t="s">
        <v>20</v>
      </c>
      <c r="B198" s="16" t="s">
        <v>21</v>
      </c>
      <c r="C198" s="195" t="s">
        <v>228</v>
      </c>
      <c r="D198" s="16" t="s">
        <v>98</v>
      </c>
      <c r="E198" s="28" t="s">
        <v>6</v>
      </c>
      <c r="F198" s="16" t="s">
        <v>28</v>
      </c>
      <c r="G198" s="30"/>
    </row>
    <row r="199" spans="1:7" ht="12.75" customHeight="1">
      <c r="A199" s="16">
        <v>1</v>
      </c>
      <c r="B199" s="16">
        <v>2</v>
      </c>
      <c r="C199" s="16">
        <v>3</v>
      </c>
      <c r="D199" s="16">
        <v>4</v>
      </c>
      <c r="E199" s="16" t="s">
        <v>29</v>
      </c>
      <c r="F199" s="16">
        <v>6</v>
      </c>
      <c r="G199" s="30"/>
    </row>
    <row r="200" spans="1:7" ht="12.75" customHeight="1">
      <c r="A200" s="170">
        <v>1</v>
      </c>
      <c r="B200" s="252" t="s">
        <v>156</v>
      </c>
      <c r="C200" s="239">
        <v>193133</v>
      </c>
      <c r="D200" s="196">
        <v>177442.8511627907</v>
      </c>
      <c r="E200" s="196">
        <f>D200-C200</f>
        <v>-15690.1488372093</v>
      </c>
      <c r="F200" s="186">
        <f aca="true" t="shared" si="14" ref="F200:F216">E200/C200</f>
        <v>-0.08124012383802509</v>
      </c>
      <c r="G200" s="30"/>
    </row>
    <row r="201" spans="1:7" ht="12.75" customHeight="1">
      <c r="A201" s="170">
        <v>2</v>
      </c>
      <c r="B201" s="252" t="s">
        <v>157</v>
      </c>
      <c r="C201" s="239">
        <v>63284</v>
      </c>
      <c r="D201" s="196">
        <v>67999.47706422018</v>
      </c>
      <c r="E201" s="196">
        <f aca="true" t="shared" si="15" ref="E201:E216">D201-C201</f>
        <v>4715.4770642201765</v>
      </c>
      <c r="F201" s="186">
        <f t="shared" si="14"/>
        <v>0.07451294267461249</v>
      </c>
      <c r="G201" s="30"/>
    </row>
    <row r="202" spans="1:7" ht="12.75" customHeight="1">
      <c r="A202" s="170">
        <v>3</v>
      </c>
      <c r="B202" s="252" t="s">
        <v>158</v>
      </c>
      <c r="C202" s="239">
        <v>104286</v>
      </c>
      <c r="D202" s="196">
        <v>92714.11926605504</v>
      </c>
      <c r="E202" s="196">
        <f t="shared" si="15"/>
        <v>-11571.880733944956</v>
      </c>
      <c r="F202" s="186">
        <f t="shared" si="14"/>
        <v>-0.1109629359064971</v>
      </c>
      <c r="G202" s="30"/>
    </row>
    <row r="203" spans="1:7" ht="12.75" customHeight="1">
      <c r="A203" s="170">
        <v>4</v>
      </c>
      <c r="B203" s="252" t="s">
        <v>159</v>
      </c>
      <c r="C203" s="239">
        <v>181372</v>
      </c>
      <c r="D203" s="196">
        <v>158395.5442201833</v>
      </c>
      <c r="E203" s="196">
        <f t="shared" si="15"/>
        <v>-22976.455779816693</v>
      </c>
      <c r="F203" s="186">
        <f t="shared" si="14"/>
        <v>-0.1266813829026349</v>
      </c>
      <c r="G203" s="30"/>
    </row>
    <row r="204" spans="1:7" ht="12.75" customHeight="1">
      <c r="A204" s="170">
        <v>5</v>
      </c>
      <c r="B204" s="252" t="s">
        <v>160</v>
      </c>
      <c r="C204" s="239">
        <v>136021</v>
      </c>
      <c r="D204" s="196">
        <v>119304.23926605504</v>
      </c>
      <c r="E204" s="196">
        <f t="shared" si="15"/>
        <v>-16716.76073394496</v>
      </c>
      <c r="F204" s="186">
        <f t="shared" si="14"/>
        <v>-0.12289838138188192</v>
      </c>
      <c r="G204" s="30" t="s">
        <v>12</v>
      </c>
    </row>
    <row r="205" spans="1:7" s="172" customFormat="1" ht="12.75" customHeight="1">
      <c r="A205" s="170">
        <v>6</v>
      </c>
      <c r="B205" s="252" t="s">
        <v>161</v>
      </c>
      <c r="C205" s="239">
        <v>45341</v>
      </c>
      <c r="D205" s="196">
        <v>46262.93525581395</v>
      </c>
      <c r="E205" s="196">
        <f t="shared" si="15"/>
        <v>921.9352558139508</v>
      </c>
      <c r="F205" s="186">
        <f t="shared" si="14"/>
        <v>0.020333368382125468</v>
      </c>
      <c r="G205" s="226"/>
    </row>
    <row r="206" spans="1:7" ht="12.75" customHeight="1">
      <c r="A206" s="170">
        <v>7</v>
      </c>
      <c r="B206" s="252" t="s">
        <v>162</v>
      </c>
      <c r="C206" s="239">
        <v>110162</v>
      </c>
      <c r="D206" s="196">
        <v>100888.58139534884</v>
      </c>
      <c r="E206" s="196">
        <f t="shared" si="15"/>
        <v>-9273.41860465116</v>
      </c>
      <c r="F206" s="186">
        <f t="shared" si="14"/>
        <v>-0.08417983156307221</v>
      </c>
      <c r="G206" s="30"/>
    </row>
    <row r="207" spans="1:7" ht="12.75" customHeight="1">
      <c r="A207" s="170">
        <v>8</v>
      </c>
      <c r="B207" s="252" t="s">
        <v>163</v>
      </c>
      <c r="C207" s="239">
        <v>71774</v>
      </c>
      <c r="D207" s="196">
        <v>66161.99553488371</v>
      </c>
      <c r="E207" s="196">
        <f t="shared" si="15"/>
        <v>-5612.00446511629</v>
      </c>
      <c r="F207" s="186">
        <f t="shared" si="14"/>
        <v>-0.07818993598122287</v>
      </c>
      <c r="G207" s="30"/>
    </row>
    <row r="208" spans="1:7" ht="12.75" customHeight="1">
      <c r="A208" s="170">
        <v>9</v>
      </c>
      <c r="B208" s="252" t="s">
        <v>164</v>
      </c>
      <c r="C208" s="239">
        <v>98400</v>
      </c>
      <c r="D208" s="196">
        <v>88208.75739534883</v>
      </c>
      <c r="E208" s="196">
        <f t="shared" si="15"/>
        <v>-10191.242604651168</v>
      </c>
      <c r="F208" s="186">
        <f t="shared" si="14"/>
        <v>-0.10356953866515414</v>
      </c>
      <c r="G208" s="30"/>
    </row>
    <row r="209" spans="1:9" ht="12.75" customHeight="1">
      <c r="A209" s="170">
        <v>10</v>
      </c>
      <c r="B209" s="252" t="s">
        <v>165</v>
      </c>
      <c r="C209" s="239">
        <v>33923</v>
      </c>
      <c r="D209" s="196">
        <v>32226.55868544601</v>
      </c>
      <c r="E209" s="196">
        <f t="shared" si="15"/>
        <v>-1696.441314553991</v>
      </c>
      <c r="F209" s="186">
        <f t="shared" si="14"/>
        <v>-0.05000858752333199</v>
      </c>
      <c r="G209" s="30"/>
      <c r="I209" s="10" t="s">
        <v>12</v>
      </c>
    </row>
    <row r="210" spans="1:7" ht="12.75" customHeight="1">
      <c r="A210" s="170">
        <v>11</v>
      </c>
      <c r="B210" s="252" t="s">
        <v>166</v>
      </c>
      <c r="C210" s="239">
        <v>44670</v>
      </c>
      <c r="D210" s="196">
        <v>43663.52358490566</v>
      </c>
      <c r="E210" s="196">
        <f t="shared" si="15"/>
        <v>-1006.4764150943374</v>
      </c>
      <c r="F210" s="186">
        <f t="shared" si="14"/>
        <v>-0.022531372623558036</v>
      </c>
      <c r="G210" s="30"/>
    </row>
    <row r="211" spans="1:7" s="172" customFormat="1" ht="12.75" customHeight="1">
      <c r="A211" s="170">
        <v>12</v>
      </c>
      <c r="B211" s="252" t="s">
        <v>167</v>
      </c>
      <c r="C211" s="239">
        <v>56773</v>
      </c>
      <c r="D211" s="196">
        <v>41969.42099056604</v>
      </c>
      <c r="E211" s="196">
        <f t="shared" si="15"/>
        <v>-14803.57900943396</v>
      </c>
      <c r="F211" s="186">
        <f t="shared" si="14"/>
        <v>-0.26075033923579805</v>
      </c>
      <c r="G211" s="226"/>
    </row>
    <row r="212" spans="1:7" ht="12.75" customHeight="1">
      <c r="A212" s="170">
        <v>13</v>
      </c>
      <c r="B212" s="252" t="s">
        <v>168</v>
      </c>
      <c r="C212" s="239">
        <v>200513</v>
      </c>
      <c r="D212" s="196">
        <v>180205.17104716977</v>
      </c>
      <c r="E212" s="196">
        <f t="shared" si="15"/>
        <v>-20307.828952830227</v>
      </c>
      <c r="F212" s="186">
        <f t="shared" si="14"/>
        <v>-0.10127936319754942</v>
      </c>
      <c r="G212" s="30"/>
    </row>
    <row r="213" spans="1:7" ht="12.75" customHeight="1">
      <c r="A213" s="170">
        <v>14</v>
      </c>
      <c r="B213" s="252" t="s">
        <v>169</v>
      </c>
      <c r="C213" s="239">
        <v>92073</v>
      </c>
      <c r="D213" s="196">
        <v>88562.96490566037</v>
      </c>
      <c r="E213" s="196">
        <f t="shared" si="15"/>
        <v>-3510.0350943396334</v>
      </c>
      <c r="F213" s="186">
        <f t="shared" si="14"/>
        <v>-0.038122306152071</v>
      </c>
      <c r="G213" s="30"/>
    </row>
    <row r="214" spans="1:7" ht="12.75" customHeight="1">
      <c r="A214" s="170">
        <v>15</v>
      </c>
      <c r="B214" s="252" t="s">
        <v>170</v>
      </c>
      <c r="C214" s="239">
        <v>157091</v>
      </c>
      <c r="D214" s="196">
        <v>133221.92857142858</v>
      </c>
      <c r="E214" s="196">
        <f t="shared" si="15"/>
        <v>-23869.07142857142</v>
      </c>
      <c r="F214" s="186">
        <f t="shared" si="14"/>
        <v>-0.1519442325058178</v>
      </c>
      <c r="G214" s="30"/>
    </row>
    <row r="215" spans="1:7" ht="12.75" customHeight="1">
      <c r="A215" s="170">
        <v>16</v>
      </c>
      <c r="B215" s="252" t="s">
        <v>171</v>
      </c>
      <c r="C215" s="239">
        <v>124219</v>
      </c>
      <c r="D215" s="196">
        <v>99001.2914490566</v>
      </c>
      <c r="E215" s="196">
        <f t="shared" si="15"/>
        <v>-25217.708550943396</v>
      </c>
      <c r="F215" s="186">
        <f t="shared" si="14"/>
        <v>-0.20301007535838636</v>
      </c>
      <c r="G215" s="30"/>
    </row>
    <row r="216" spans="1:7" ht="12.75" customHeight="1">
      <c r="A216" s="170">
        <v>17</v>
      </c>
      <c r="B216" s="252" t="s">
        <v>172</v>
      </c>
      <c r="C216" s="239">
        <v>361288</v>
      </c>
      <c r="D216" s="196">
        <v>203029.04457547172</v>
      </c>
      <c r="E216" s="196">
        <f t="shared" si="15"/>
        <v>-158258.95542452828</v>
      </c>
      <c r="F216" s="186">
        <f t="shared" si="14"/>
        <v>-0.4380409961707233</v>
      </c>
      <c r="G216" s="30"/>
    </row>
    <row r="217" spans="1:7" ht="12.75" customHeight="1">
      <c r="A217" s="170">
        <v>18</v>
      </c>
      <c r="B217" s="252" t="s">
        <v>173</v>
      </c>
      <c r="C217" s="239">
        <v>159371</v>
      </c>
      <c r="D217" s="196">
        <v>151267.08590066768</v>
      </c>
      <c r="E217" s="196">
        <f aca="true" t="shared" si="16" ref="E217:E231">D217-C217</f>
        <v>-8103.9140993323235</v>
      </c>
      <c r="F217" s="186">
        <f aca="true" t="shared" si="17" ref="F217:F231">E217/C217</f>
        <v>-0.05084936468574787</v>
      </c>
      <c r="G217" s="30"/>
    </row>
    <row r="218" spans="1:7" ht="12.75" customHeight="1">
      <c r="A218" s="170">
        <v>19</v>
      </c>
      <c r="B218" s="252" t="s">
        <v>174</v>
      </c>
      <c r="C218" s="239">
        <v>158799</v>
      </c>
      <c r="D218" s="196">
        <v>115977.67358490566</v>
      </c>
      <c r="E218" s="196">
        <f t="shared" si="16"/>
        <v>-42821.32641509434</v>
      </c>
      <c r="F218" s="186">
        <f t="shared" si="17"/>
        <v>-0.269657405998113</v>
      </c>
      <c r="G218" s="30"/>
    </row>
    <row r="219" spans="1:7" ht="12.75" customHeight="1">
      <c r="A219" s="170">
        <v>20</v>
      </c>
      <c r="B219" s="252" t="s">
        <v>175</v>
      </c>
      <c r="C219" s="239">
        <v>59134</v>
      </c>
      <c r="D219" s="196">
        <v>54638.53407101886</v>
      </c>
      <c r="E219" s="196">
        <f t="shared" si="16"/>
        <v>-4495.465928981139</v>
      </c>
      <c r="F219" s="186">
        <f t="shared" si="17"/>
        <v>-0.07602167837422022</v>
      </c>
      <c r="G219" s="30"/>
    </row>
    <row r="220" spans="1:7" ht="12.75" customHeight="1">
      <c r="A220" s="170">
        <v>21</v>
      </c>
      <c r="B220" s="252" t="s">
        <v>176</v>
      </c>
      <c r="C220" s="239">
        <v>253739</v>
      </c>
      <c r="D220" s="196">
        <v>203884.6462264151</v>
      </c>
      <c r="E220" s="196">
        <f t="shared" si="16"/>
        <v>-49854.35377358491</v>
      </c>
      <c r="F220" s="186">
        <f t="shared" si="17"/>
        <v>-0.19647887700978134</v>
      </c>
      <c r="G220" s="30"/>
    </row>
    <row r="221" spans="1:7" ht="12.75" customHeight="1">
      <c r="A221" s="170">
        <v>22</v>
      </c>
      <c r="B221" s="252" t="s">
        <v>177</v>
      </c>
      <c r="C221" s="239">
        <v>72929</v>
      </c>
      <c r="D221" s="196">
        <v>65824.00943396226</v>
      </c>
      <c r="E221" s="196">
        <f t="shared" si="16"/>
        <v>-7104.990566037741</v>
      </c>
      <c r="F221" s="186">
        <f t="shared" si="17"/>
        <v>-0.09742339214904552</v>
      </c>
      <c r="G221" s="30"/>
    </row>
    <row r="222" spans="1:7" ht="12.75" customHeight="1">
      <c r="A222" s="170">
        <v>23</v>
      </c>
      <c r="B222" s="252" t="s">
        <v>178</v>
      </c>
      <c r="C222" s="239">
        <v>87911</v>
      </c>
      <c r="D222" s="196">
        <v>75368.3647706422</v>
      </c>
      <c r="E222" s="196">
        <f t="shared" si="16"/>
        <v>-12542.635229357795</v>
      </c>
      <c r="F222" s="186">
        <f t="shared" si="17"/>
        <v>-0.14267424132768133</v>
      </c>
      <c r="G222" s="30"/>
    </row>
    <row r="223" spans="1:7" ht="12.75" customHeight="1">
      <c r="A223" s="170">
        <v>24</v>
      </c>
      <c r="B223" s="252" t="s">
        <v>179</v>
      </c>
      <c r="C223" s="239">
        <v>328594</v>
      </c>
      <c r="D223" s="196">
        <v>291300.8693396226</v>
      </c>
      <c r="E223" s="196">
        <f t="shared" si="16"/>
        <v>-37293.130660377385</v>
      </c>
      <c r="F223" s="186">
        <f t="shared" si="17"/>
        <v>-0.11349303596650391</v>
      </c>
      <c r="G223" s="30"/>
    </row>
    <row r="224" spans="1:7" ht="12.75" customHeight="1">
      <c r="A224" s="170">
        <v>25</v>
      </c>
      <c r="B224" s="252" t="s">
        <v>180</v>
      </c>
      <c r="C224" s="239">
        <v>84049</v>
      </c>
      <c r="D224" s="196">
        <v>79327.99047619048</v>
      </c>
      <c r="E224" s="196">
        <f t="shared" si="16"/>
        <v>-4721.009523809524</v>
      </c>
      <c r="F224" s="186">
        <f t="shared" si="17"/>
        <v>-0.05616972865601642</v>
      </c>
      <c r="G224" s="30"/>
    </row>
    <row r="225" spans="1:7" ht="12.75" customHeight="1">
      <c r="A225" s="170">
        <v>26</v>
      </c>
      <c r="B225" s="252" t="s">
        <v>181</v>
      </c>
      <c r="C225" s="239">
        <v>58636</v>
      </c>
      <c r="D225" s="196">
        <v>39930.514285714286</v>
      </c>
      <c r="E225" s="196">
        <f t="shared" si="16"/>
        <v>-18705.485714285714</v>
      </c>
      <c r="F225" s="186">
        <f t="shared" si="17"/>
        <v>-0.31901026185765935</v>
      </c>
      <c r="G225" s="30"/>
    </row>
    <row r="226" spans="1:7" ht="12.75" customHeight="1">
      <c r="A226" s="170">
        <v>27</v>
      </c>
      <c r="B226" s="252" t="s">
        <v>182</v>
      </c>
      <c r="C226" s="239">
        <v>129538</v>
      </c>
      <c r="D226" s="196">
        <v>127416.3619047619</v>
      </c>
      <c r="E226" s="196">
        <f t="shared" si="16"/>
        <v>-2121.6380952381005</v>
      </c>
      <c r="F226" s="186">
        <f t="shared" si="17"/>
        <v>-0.01637849970848786</v>
      </c>
      <c r="G226" s="30"/>
    </row>
    <row r="227" spans="1:7" ht="12.75" customHeight="1">
      <c r="A227" s="170">
        <v>28</v>
      </c>
      <c r="B227" s="252" t="s">
        <v>183</v>
      </c>
      <c r="C227" s="239">
        <v>103704</v>
      </c>
      <c r="D227" s="196">
        <v>108877.3619047619</v>
      </c>
      <c r="E227" s="196">
        <f t="shared" si="16"/>
        <v>5173.3619047618995</v>
      </c>
      <c r="F227" s="186">
        <f t="shared" si="17"/>
        <v>0.049885847264926134</v>
      </c>
      <c r="G227" s="30"/>
    </row>
    <row r="228" spans="1:7" ht="12.75" customHeight="1">
      <c r="A228" s="170">
        <v>29</v>
      </c>
      <c r="B228" s="252" t="s">
        <v>184</v>
      </c>
      <c r="C228" s="239">
        <v>26078</v>
      </c>
      <c r="D228" s="196">
        <v>26495.738095238095</v>
      </c>
      <c r="E228" s="196">
        <f t="shared" si="16"/>
        <v>417.7380952380954</v>
      </c>
      <c r="F228" s="186">
        <f t="shared" si="17"/>
        <v>0.016018793436540203</v>
      </c>
      <c r="G228" s="30"/>
    </row>
    <row r="229" spans="1:7" ht="12.75" customHeight="1">
      <c r="A229" s="170">
        <v>30</v>
      </c>
      <c r="B229" s="252" t="s">
        <v>185</v>
      </c>
      <c r="C229" s="239">
        <v>193708</v>
      </c>
      <c r="D229" s="196">
        <v>121600.73488372093</v>
      </c>
      <c r="E229" s="196">
        <f t="shared" si="16"/>
        <v>-72107.26511627907</v>
      </c>
      <c r="F229" s="186">
        <f t="shared" si="17"/>
        <v>-0.37224722322402315</v>
      </c>
      <c r="G229" s="30"/>
    </row>
    <row r="230" spans="1:7" ht="12.75" customHeight="1">
      <c r="A230" s="170">
        <v>31</v>
      </c>
      <c r="B230" s="252" t="s">
        <v>186</v>
      </c>
      <c r="C230" s="239">
        <v>198419</v>
      </c>
      <c r="D230" s="196">
        <v>198014.2358490566</v>
      </c>
      <c r="E230" s="196">
        <f t="shared" si="16"/>
        <v>-404.76415094340337</v>
      </c>
      <c r="F230" s="186">
        <f t="shared" si="17"/>
        <v>-0.0020399465320528947</v>
      </c>
      <c r="G230" s="30"/>
    </row>
    <row r="231" spans="1:7" ht="12.75" customHeight="1">
      <c r="A231" s="170">
        <v>32</v>
      </c>
      <c r="B231" s="252" t="s">
        <v>187</v>
      </c>
      <c r="C231" s="239">
        <v>89981</v>
      </c>
      <c r="D231" s="196">
        <v>72238.48457142858</v>
      </c>
      <c r="E231" s="196">
        <f t="shared" si="16"/>
        <v>-17742.515428571423</v>
      </c>
      <c r="F231" s="186">
        <f t="shared" si="17"/>
        <v>-0.1971806873514567</v>
      </c>
      <c r="G231" s="30"/>
    </row>
    <row r="232" spans="1:7" ht="12.75" customHeight="1">
      <c r="A232" s="170">
        <v>33</v>
      </c>
      <c r="B232" s="252" t="s">
        <v>188</v>
      </c>
      <c r="C232" s="239">
        <v>39423</v>
      </c>
      <c r="D232" s="196">
        <v>45527.54528301887</v>
      </c>
      <c r="E232" s="196">
        <f>D232-C232</f>
        <v>6104.545283018873</v>
      </c>
      <c r="F232" s="186">
        <f>E232/C232</f>
        <v>0.1548473044420484</v>
      </c>
      <c r="G232" s="30"/>
    </row>
    <row r="233" spans="1:7" ht="12.75" customHeight="1">
      <c r="A233" s="170">
        <v>34</v>
      </c>
      <c r="B233" s="252" t="s">
        <v>189</v>
      </c>
      <c r="C233" s="239">
        <v>55474</v>
      </c>
      <c r="D233" s="196">
        <v>53059.05801886793</v>
      </c>
      <c r="E233" s="196">
        <f>D233-C233</f>
        <v>-2414.9419811320695</v>
      </c>
      <c r="F233" s="186">
        <f>E233/C233</f>
        <v>-0.04353286190164887</v>
      </c>
      <c r="G233" s="30"/>
    </row>
    <row r="234" spans="1:7" ht="12.75" customHeight="1">
      <c r="A234" s="170">
        <v>35</v>
      </c>
      <c r="B234" s="252" t="s">
        <v>190</v>
      </c>
      <c r="C234" s="239">
        <v>105401</v>
      </c>
      <c r="D234" s="196">
        <v>97526.70509433963</v>
      </c>
      <c r="E234" s="196">
        <f>D234-C234</f>
        <v>-7874.294905660368</v>
      </c>
      <c r="F234" s="186">
        <f>E234/C234</f>
        <v>-0.07470797151507451</v>
      </c>
      <c r="G234" s="30"/>
    </row>
    <row r="235" spans="2:7" ht="12.75" customHeight="1">
      <c r="B235" s="1" t="s">
        <v>27</v>
      </c>
      <c r="C235" s="198">
        <v>4279211</v>
      </c>
      <c r="D235" s="197">
        <v>3667534.3180647376</v>
      </c>
      <c r="E235" s="240">
        <f>D235-C235</f>
        <v>-611676.6819352624</v>
      </c>
      <c r="F235" s="250">
        <f>E235/C235</f>
        <v>-0.142941463259293</v>
      </c>
      <c r="G235" s="30"/>
    </row>
    <row r="236" spans="1:7" ht="12.75" customHeight="1">
      <c r="A236" s="39"/>
      <c r="B236" s="2"/>
      <c r="C236" s="43"/>
      <c r="D236" s="44"/>
      <c r="E236" s="45"/>
      <c r="F236" s="37"/>
      <c r="G236" s="30"/>
    </row>
    <row r="237" spans="1:7" ht="12.75" customHeight="1">
      <c r="A237" s="24"/>
      <c r="B237" s="31"/>
      <c r="C237" s="31"/>
      <c r="D237" s="31"/>
      <c r="E237" s="31"/>
      <c r="G237" s="30"/>
    </row>
    <row r="238" spans="1:7" ht="12.75" customHeight="1">
      <c r="A238" s="331" t="s">
        <v>208</v>
      </c>
      <c r="B238" s="331"/>
      <c r="C238" s="331"/>
      <c r="D238" s="331"/>
      <c r="E238" s="331"/>
      <c r="F238" s="331"/>
      <c r="G238" s="331"/>
    </row>
    <row r="239" spans="1:7" ht="69.75" customHeight="1">
      <c r="A239" s="16" t="s">
        <v>20</v>
      </c>
      <c r="B239" s="16" t="s">
        <v>21</v>
      </c>
      <c r="C239" s="16" t="s">
        <v>229</v>
      </c>
      <c r="D239" s="16" t="s">
        <v>98</v>
      </c>
      <c r="E239" s="28" t="s">
        <v>6</v>
      </c>
      <c r="F239" s="16" t="s">
        <v>28</v>
      </c>
      <c r="G239" s="30"/>
    </row>
    <row r="240" spans="1:7" ht="12.75" customHeight="1">
      <c r="A240" s="16">
        <v>1</v>
      </c>
      <c r="B240" s="16">
        <v>2</v>
      </c>
      <c r="C240" s="16">
        <v>3</v>
      </c>
      <c r="D240" s="16">
        <v>4</v>
      </c>
      <c r="E240" s="16" t="s">
        <v>29</v>
      </c>
      <c r="F240" s="16">
        <v>6</v>
      </c>
      <c r="G240" s="30"/>
    </row>
    <row r="241" spans="1:7" ht="12.75" customHeight="1">
      <c r="A241" s="170">
        <v>1</v>
      </c>
      <c r="B241" s="252" t="s">
        <v>156</v>
      </c>
      <c r="C241" s="200">
        <v>277777.38465886813</v>
      </c>
      <c r="D241" s="196">
        <v>279962.62790697673</v>
      </c>
      <c r="E241" s="200">
        <f aca="true" t="shared" si="18" ref="E241:E255">D241-C241</f>
        <v>2185.2432481086</v>
      </c>
      <c r="F241" s="138">
        <f aca="true" t="shared" si="19" ref="F241:F255">E241/C241</f>
        <v>0.007866886826630058</v>
      </c>
      <c r="G241" s="30"/>
    </row>
    <row r="242" spans="1:7" ht="12.75" customHeight="1">
      <c r="A242" s="170">
        <v>2</v>
      </c>
      <c r="B242" s="252" t="s">
        <v>157</v>
      </c>
      <c r="C242" s="200">
        <v>94285.03847590342</v>
      </c>
      <c r="D242" s="196">
        <v>97985.11926605504</v>
      </c>
      <c r="E242" s="200">
        <f t="shared" si="18"/>
        <v>3700.0807901516237</v>
      </c>
      <c r="F242" s="138">
        <f t="shared" si="19"/>
        <v>0.03924356239295866</v>
      </c>
      <c r="G242" s="30"/>
    </row>
    <row r="243" spans="1:7" ht="12.75" customHeight="1">
      <c r="A243" s="170">
        <v>3</v>
      </c>
      <c r="B243" s="252" t="s">
        <v>158</v>
      </c>
      <c r="C243" s="200">
        <v>142789.26031833488</v>
      </c>
      <c r="D243" s="196">
        <v>132380.39449541285</v>
      </c>
      <c r="E243" s="200">
        <f t="shared" si="18"/>
        <v>-10408.865822922031</v>
      </c>
      <c r="F243" s="138">
        <f t="shared" si="19"/>
        <v>-0.0728966996517558</v>
      </c>
      <c r="G243" s="30"/>
    </row>
    <row r="244" spans="1:7" ht="12.75" customHeight="1">
      <c r="A244" s="170">
        <v>4</v>
      </c>
      <c r="B244" s="252" t="s">
        <v>159</v>
      </c>
      <c r="C244" s="200">
        <v>250781.84666255413</v>
      </c>
      <c r="D244" s="196">
        <v>248089.13247706406</v>
      </c>
      <c r="E244" s="200">
        <f t="shared" si="18"/>
        <v>-2692.714185490069</v>
      </c>
      <c r="F244" s="138">
        <f t="shared" si="19"/>
        <v>-0.010737277124820439</v>
      </c>
      <c r="G244" s="30"/>
    </row>
    <row r="245" spans="1:7" ht="12.75" customHeight="1">
      <c r="A245" s="170">
        <v>5</v>
      </c>
      <c r="B245" s="252" t="s">
        <v>160</v>
      </c>
      <c r="C245" s="200">
        <v>208494.4345219856</v>
      </c>
      <c r="D245" s="196">
        <v>203258.43155963303</v>
      </c>
      <c r="E245" s="200">
        <f t="shared" si="18"/>
        <v>-5236.0029623525625</v>
      </c>
      <c r="F245" s="138">
        <f t="shared" si="19"/>
        <v>-0.02511339439039285</v>
      </c>
      <c r="G245" s="30"/>
    </row>
    <row r="246" spans="1:7" ht="12.75" customHeight="1">
      <c r="A246" s="170">
        <v>6</v>
      </c>
      <c r="B246" s="252" t="s">
        <v>161</v>
      </c>
      <c r="C246" s="200">
        <v>64062.96143404434</v>
      </c>
      <c r="D246" s="196">
        <v>62263.69786046512</v>
      </c>
      <c r="E246" s="200">
        <f>D246-C246</f>
        <v>-1799.2635735792137</v>
      </c>
      <c r="F246" s="138">
        <f>E246/C246</f>
        <v>-0.028085863239894638</v>
      </c>
      <c r="G246" s="30"/>
    </row>
    <row r="247" spans="1:7" ht="12.75" customHeight="1">
      <c r="A247" s="170">
        <v>7</v>
      </c>
      <c r="B247" s="252" t="s">
        <v>162</v>
      </c>
      <c r="C247" s="200">
        <v>154154.04933584994</v>
      </c>
      <c r="D247" s="196">
        <v>159222.72558139535</v>
      </c>
      <c r="E247" s="200">
        <f>D247-C247</f>
        <v>5068.676245545415</v>
      </c>
      <c r="F247" s="138">
        <f>E247/C247</f>
        <v>0.03288059098922839</v>
      </c>
      <c r="G247" s="30"/>
    </row>
    <row r="248" spans="1:7" ht="12.75" customHeight="1">
      <c r="A248" s="170">
        <v>8</v>
      </c>
      <c r="B248" s="252" t="s">
        <v>163</v>
      </c>
      <c r="C248" s="200">
        <v>96646.77069338856</v>
      </c>
      <c r="D248" s="196">
        <v>97344.91088372094</v>
      </c>
      <c r="E248" s="200">
        <f>D248-C248</f>
        <v>698.1401903323713</v>
      </c>
      <c r="F248" s="138">
        <f>E248/C248</f>
        <v>0.007223626669816189</v>
      </c>
      <c r="G248" s="30"/>
    </row>
    <row r="249" spans="1:7" ht="12.75" customHeight="1">
      <c r="A249" s="170">
        <v>9</v>
      </c>
      <c r="B249" s="252" t="s">
        <v>164</v>
      </c>
      <c r="C249" s="200">
        <v>143592.5662204199</v>
      </c>
      <c r="D249" s="196">
        <v>155033.87441860465</v>
      </c>
      <c r="E249" s="200">
        <f>D249-C249</f>
        <v>11441.308198184764</v>
      </c>
      <c r="F249" s="138">
        <f>E249/C249</f>
        <v>0.07967897293946216</v>
      </c>
      <c r="G249" s="30"/>
    </row>
    <row r="250" spans="1:8" ht="12.75" customHeight="1">
      <c r="A250" s="170">
        <v>10</v>
      </c>
      <c r="B250" s="252" t="s">
        <v>165</v>
      </c>
      <c r="C250" s="200">
        <v>61759.456081670425</v>
      </c>
      <c r="D250" s="196">
        <v>58354.39906103286</v>
      </c>
      <c r="E250" s="200">
        <f>D250-C250</f>
        <v>-3405.0570206375633</v>
      </c>
      <c r="F250" s="138">
        <f>E250/C250</f>
        <v>-0.0551341808472978</v>
      </c>
      <c r="G250" s="30"/>
      <c r="H250" s="10" t="s">
        <v>12</v>
      </c>
    </row>
    <row r="251" spans="1:7" ht="12.75" customHeight="1">
      <c r="A251" s="170">
        <v>11</v>
      </c>
      <c r="B251" s="252" t="s">
        <v>166</v>
      </c>
      <c r="C251" s="200">
        <v>66141.27607098415</v>
      </c>
      <c r="D251" s="196">
        <v>65090.78773584906</v>
      </c>
      <c r="E251" s="200">
        <f t="shared" si="18"/>
        <v>-1050.4883351350945</v>
      </c>
      <c r="F251" s="138">
        <f t="shared" si="19"/>
        <v>-0.01588249271162669</v>
      </c>
      <c r="G251" s="30"/>
    </row>
    <row r="252" spans="1:7" ht="12.75" customHeight="1">
      <c r="A252" s="170">
        <v>12</v>
      </c>
      <c r="B252" s="252" t="s">
        <v>167</v>
      </c>
      <c r="C252" s="200">
        <v>72232.66097232176</v>
      </c>
      <c r="D252" s="196">
        <v>82700.76367924528</v>
      </c>
      <c r="E252" s="200">
        <f t="shared" si="18"/>
        <v>10468.102706923528</v>
      </c>
      <c r="F252" s="138">
        <f t="shared" si="19"/>
        <v>0.14492201403094807</v>
      </c>
      <c r="G252" s="30"/>
    </row>
    <row r="253" spans="1:7" ht="12.75" customHeight="1">
      <c r="A253" s="170">
        <v>13</v>
      </c>
      <c r="B253" s="252" t="s">
        <v>168</v>
      </c>
      <c r="C253" s="200">
        <v>255853.63919109505</v>
      </c>
      <c r="D253" s="196">
        <v>304480.7702830189</v>
      </c>
      <c r="E253" s="200">
        <f t="shared" si="18"/>
        <v>48627.13109192383</v>
      </c>
      <c r="F253" s="138">
        <f t="shared" si="19"/>
        <v>0.19005839137431466</v>
      </c>
      <c r="G253" s="30"/>
    </row>
    <row r="254" spans="1:7" ht="12.75" customHeight="1">
      <c r="A254" s="170">
        <v>14</v>
      </c>
      <c r="B254" s="252" t="s">
        <v>169</v>
      </c>
      <c r="C254" s="200">
        <v>140440.0946361483</v>
      </c>
      <c r="D254" s="196">
        <v>152793.39641509432</v>
      </c>
      <c r="E254" s="200">
        <f t="shared" si="18"/>
        <v>12353.301778946014</v>
      </c>
      <c r="F254" s="138">
        <f t="shared" si="19"/>
        <v>0.08796136040032516</v>
      </c>
      <c r="G254" s="30"/>
    </row>
    <row r="255" spans="1:8" s="199" customFormat="1" ht="12.75" customHeight="1">
      <c r="A255" s="170">
        <v>15</v>
      </c>
      <c r="B255" s="252" t="s">
        <v>170</v>
      </c>
      <c r="C255" s="196">
        <v>206679.13991684042</v>
      </c>
      <c r="D255" s="196">
        <v>204896.88571428572</v>
      </c>
      <c r="E255" s="196">
        <f t="shared" si="18"/>
        <v>-1782.254202554701</v>
      </c>
      <c r="F255" s="186">
        <f t="shared" si="19"/>
        <v>-0.008623290203703239</v>
      </c>
      <c r="G255" s="226"/>
      <c r="H255" s="172"/>
    </row>
    <row r="256" spans="1:8" ht="12.75" customHeight="1">
      <c r="A256" s="170">
        <v>16</v>
      </c>
      <c r="B256" s="252" t="s">
        <v>171</v>
      </c>
      <c r="C256" s="196">
        <v>160885.93438508594</v>
      </c>
      <c r="D256" s="196">
        <v>166525.91830188682</v>
      </c>
      <c r="E256" s="200">
        <f aca="true" t="shared" si="20" ref="E256:E273">D256-C256</f>
        <v>5639.983916800877</v>
      </c>
      <c r="F256" s="138">
        <f aca="true" t="shared" si="21" ref="F256:F273">E256/C256</f>
        <v>0.03505579240570145</v>
      </c>
      <c r="G256" s="226"/>
      <c r="H256" s="172"/>
    </row>
    <row r="257" spans="1:8" s="199" customFormat="1" ht="12.75" customHeight="1">
      <c r="A257" s="170">
        <v>17</v>
      </c>
      <c r="B257" s="252" t="s">
        <v>172</v>
      </c>
      <c r="C257" s="196">
        <v>248555.74847750991</v>
      </c>
      <c r="D257" s="196">
        <v>230224.5375</v>
      </c>
      <c r="E257" s="200">
        <f t="shared" si="20"/>
        <v>-18331.21097750991</v>
      </c>
      <c r="F257" s="138">
        <f t="shared" si="21"/>
        <v>-0.07375090332770386</v>
      </c>
      <c r="G257" s="226"/>
      <c r="H257" s="172"/>
    </row>
    <row r="258" spans="1:8" ht="12.75" customHeight="1">
      <c r="A258" s="170">
        <v>18</v>
      </c>
      <c r="B258" s="252" t="s">
        <v>173</v>
      </c>
      <c r="C258" s="196">
        <v>193295.72219365457</v>
      </c>
      <c r="D258" s="196">
        <v>190124.94918359918</v>
      </c>
      <c r="E258" s="200">
        <f t="shared" si="20"/>
        <v>-3170.773010055389</v>
      </c>
      <c r="F258" s="138">
        <f t="shared" si="21"/>
        <v>-0.01640374124202671</v>
      </c>
      <c r="G258" s="226"/>
      <c r="H258" s="172"/>
    </row>
    <row r="259" spans="1:8" s="199" customFormat="1" ht="12.75" customHeight="1">
      <c r="A259" s="170">
        <v>19</v>
      </c>
      <c r="B259" s="252" t="s">
        <v>174</v>
      </c>
      <c r="C259" s="196">
        <v>205604.48747081216</v>
      </c>
      <c r="D259" s="196">
        <v>224812.95212264152</v>
      </c>
      <c r="E259" s="200">
        <f t="shared" si="20"/>
        <v>19208.46465182936</v>
      </c>
      <c r="F259" s="138">
        <f t="shared" si="21"/>
        <v>0.09342434539302658</v>
      </c>
      <c r="G259" s="226"/>
      <c r="H259" s="172"/>
    </row>
    <row r="260" spans="1:8" ht="12.75" customHeight="1">
      <c r="A260" s="170">
        <v>20</v>
      </c>
      <c r="B260" s="252" t="s">
        <v>175</v>
      </c>
      <c r="C260" s="196">
        <v>107922.41127028123</v>
      </c>
      <c r="D260" s="196">
        <v>116910.11080290565</v>
      </c>
      <c r="E260" s="196">
        <f t="shared" si="20"/>
        <v>8987.699532624421</v>
      </c>
      <c r="F260" s="186">
        <f t="shared" si="21"/>
        <v>0.08327926912340383</v>
      </c>
      <c r="G260" s="226"/>
      <c r="H260" s="172"/>
    </row>
    <row r="261" spans="1:8" ht="12.75" customHeight="1">
      <c r="A261" s="170">
        <v>21</v>
      </c>
      <c r="B261" s="252" t="s">
        <v>176</v>
      </c>
      <c r="C261" s="196">
        <v>370562.7129896192</v>
      </c>
      <c r="D261" s="196">
        <v>354348.3820754717</v>
      </c>
      <c r="E261" s="200">
        <f t="shared" si="20"/>
        <v>-16214.33091414749</v>
      </c>
      <c r="F261" s="138">
        <f t="shared" si="21"/>
        <v>-0.043755969895982794</v>
      </c>
      <c r="G261" s="226"/>
      <c r="H261" s="172"/>
    </row>
    <row r="262" spans="1:8" ht="12.75" customHeight="1">
      <c r="A262" s="170">
        <v>22</v>
      </c>
      <c r="B262" s="252" t="s">
        <v>177</v>
      </c>
      <c r="C262" s="196">
        <v>102957.263313275</v>
      </c>
      <c r="D262" s="196">
        <v>107682.02358490566</v>
      </c>
      <c r="E262" s="200">
        <f t="shared" si="20"/>
        <v>4724.760271630657</v>
      </c>
      <c r="F262" s="138">
        <f t="shared" si="21"/>
        <v>0.0458904998014012</v>
      </c>
      <c r="G262" s="226"/>
      <c r="H262" s="172"/>
    </row>
    <row r="263" spans="1:8" ht="12.75" customHeight="1">
      <c r="A263" s="170">
        <v>23</v>
      </c>
      <c r="B263" s="252" t="s">
        <v>178</v>
      </c>
      <c r="C263" s="196">
        <v>129617.07659818431</v>
      </c>
      <c r="D263" s="196">
        <v>138671.7176146789</v>
      </c>
      <c r="E263" s="200">
        <f t="shared" si="20"/>
        <v>9054.641016494585</v>
      </c>
      <c r="F263" s="138">
        <f t="shared" si="21"/>
        <v>0.06985685261645087</v>
      </c>
      <c r="G263" s="226"/>
      <c r="H263" s="172"/>
    </row>
    <row r="264" spans="1:8" ht="12.75" customHeight="1">
      <c r="A264" s="170">
        <v>24</v>
      </c>
      <c r="B264" s="252" t="s">
        <v>179</v>
      </c>
      <c r="C264" s="196">
        <v>406340.35475414054</v>
      </c>
      <c r="D264" s="196">
        <v>447530.24622641504</v>
      </c>
      <c r="E264" s="200">
        <f t="shared" si="20"/>
        <v>41189.891472274496</v>
      </c>
      <c r="F264" s="138">
        <f t="shared" si="21"/>
        <v>0.1013679566657778</v>
      </c>
      <c r="G264" s="226"/>
      <c r="H264" s="172"/>
    </row>
    <row r="265" spans="1:8" ht="12.75" customHeight="1">
      <c r="A265" s="170">
        <v>25</v>
      </c>
      <c r="B265" s="252" t="s">
        <v>180</v>
      </c>
      <c r="C265" s="196">
        <v>101405.33241786221</v>
      </c>
      <c r="D265" s="196">
        <v>103803.47404761905</v>
      </c>
      <c r="E265" s="196">
        <f t="shared" si="20"/>
        <v>2398.1416297568358</v>
      </c>
      <c r="F265" s="186">
        <f t="shared" si="21"/>
        <v>0.02364906827458327</v>
      </c>
      <c r="G265" s="226"/>
      <c r="H265" s="172"/>
    </row>
    <row r="266" spans="1:8" ht="12.75" customHeight="1">
      <c r="A266" s="170">
        <v>26</v>
      </c>
      <c r="B266" s="252" t="s">
        <v>181</v>
      </c>
      <c r="C266" s="196">
        <v>76177.94980004769</v>
      </c>
      <c r="D266" s="196">
        <v>72820.1761904762</v>
      </c>
      <c r="E266" s="200">
        <f t="shared" si="20"/>
        <v>-3357.7736095714936</v>
      </c>
      <c r="F266" s="138">
        <f t="shared" si="21"/>
        <v>-0.04407802544417376</v>
      </c>
      <c r="G266" s="226"/>
      <c r="H266" s="172"/>
    </row>
    <row r="267" spans="1:8" ht="12.75" customHeight="1">
      <c r="A267" s="170">
        <v>27</v>
      </c>
      <c r="B267" s="252" t="s">
        <v>182</v>
      </c>
      <c r="C267" s="196">
        <v>170802.44035284157</v>
      </c>
      <c r="D267" s="196">
        <v>179323.4757142857</v>
      </c>
      <c r="E267" s="200">
        <f t="shared" si="20"/>
        <v>8521.035361444141</v>
      </c>
      <c r="F267" s="138">
        <f t="shared" si="21"/>
        <v>0.049888253024028766</v>
      </c>
      <c r="G267" s="226"/>
      <c r="H267" s="172"/>
    </row>
    <row r="268" spans="1:8" ht="12.75" customHeight="1">
      <c r="A268" s="170">
        <v>28</v>
      </c>
      <c r="B268" s="252" t="s">
        <v>183</v>
      </c>
      <c r="C268" s="196">
        <v>166223.55276294902</v>
      </c>
      <c r="D268" s="196">
        <v>171393.86666666667</v>
      </c>
      <c r="E268" s="200">
        <f t="shared" si="20"/>
        <v>5170.313903717644</v>
      </c>
      <c r="F268" s="138">
        <f t="shared" si="21"/>
        <v>0.03110458065525176</v>
      </c>
      <c r="G268" s="226"/>
      <c r="H268" s="172"/>
    </row>
    <row r="269" spans="1:8" ht="12.75" customHeight="1">
      <c r="A269" s="170">
        <v>29</v>
      </c>
      <c r="B269" s="252" t="s">
        <v>184</v>
      </c>
      <c r="C269" s="196">
        <v>34851.74888116471</v>
      </c>
      <c r="D269" s="196">
        <v>33372.15238095238</v>
      </c>
      <c r="E269" s="200">
        <f t="shared" si="20"/>
        <v>-1479.596500212334</v>
      </c>
      <c r="F269" s="138">
        <f t="shared" si="21"/>
        <v>-0.04245401013468129</v>
      </c>
      <c r="G269" s="226"/>
      <c r="H269" s="172"/>
    </row>
    <row r="270" spans="1:8" ht="12.75" customHeight="1">
      <c r="A270" s="170">
        <v>30</v>
      </c>
      <c r="B270" s="252" t="s">
        <v>185</v>
      </c>
      <c r="C270" s="196">
        <v>305811.9416466325</v>
      </c>
      <c r="D270" s="196">
        <v>239287.99906976742</v>
      </c>
      <c r="E270" s="196">
        <f t="shared" si="20"/>
        <v>-66523.94257686508</v>
      </c>
      <c r="F270" s="186">
        <f t="shared" si="21"/>
        <v>-0.21753219386616984</v>
      </c>
      <c r="G270" s="226"/>
      <c r="H270" s="172"/>
    </row>
    <row r="271" spans="1:8" s="199" customFormat="1" ht="12.75" customHeight="1">
      <c r="A271" s="170">
        <v>31</v>
      </c>
      <c r="B271" s="252" t="s">
        <v>186</v>
      </c>
      <c r="C271" s="196">
        <v>273771.4746607307</v>
      </c>
      <c r="D271" s="196">
        <v>312479.6603773585</v>
      </c>
      <c r="E271" s="200">
        <f t="shared" si="20"/>
        <v>38708.185716627806</v>
      </c>
      <c r="F271" s="138">
        <f t="shared" si="21"/>
        <v>0.14138867376375366</v>
      </c>
      <c r="G271" s="226"/>
      <c r="H271" s="172"/>
    </row>
    <row r="272" spans="1:7" ht="12.75" customHeight="1">
      <c r="A272" s="170">
        <v>32</v>
      </c>
      <c r="B272" s="252" t="s">
        <v>187</v>
      </c>
      <c r="C272" s="200">
        <v>139520.74289504864</v>
      </c>
      <c r="D272" s="196">
        <v>145664.856</v>
      </c>
      <c r="E272" s="200">
        <f t="shared" si="20"/>
        <v>6144.113104951364</v>
      </c>
      <c r="F272" s="138">
        <f t="shared" si="21"/>
        <v>0.044037273436632544</v>
      </c>
      <c r="G272" s="30"/>
    </row>
    <row r="273" spans="1:7" ht="12.75" customHeight="1">
      <c r="A273" s="170">
        <v>33</v>
      </c>
      <c r="B273" s="252" t="s">
        <v>188</v>
      </c>
      <c r="C273" s="200">
        <v>49532.92244259032</v>
      </c>
      <c r="D273" s="196">
        <v>49573.58702830188</v>
      </c>
      <c r="E273" s="200">
        <f t="shared" si="20"/>
        <v>40.664585711558175</v>
      </c>
      <c r="F273" s="138">
        <f t="shared" si="21"/>
        <v>0.0008209607611723146</v>
      </c>
      <c r="G273" s="30"/>
    </row>
    <row r="274" spans="1:7" ht="12.75" customHeight="1">
      <c r="A274" s="170">
        <v>34</v>
      </c>
      <c r="B274" s="252" t="s">
        <v>189</v>
      </c>
      <c r="C274" s="200">
        <v>78624.88398298805</v>
      </c>
      <c r="D274" s="196">
        <v>76102.9912735849</v>
      </c>
      <c r="E274" s="200">
        <f>D274-C274</f>
        <v>-2521.8927094031387</v>
      </c>
      <c r="F274" s="138">
        <f>E274/C274</f>
        <v>-0.03207499434846603</v>
      </c>
      <c r="G274" s="30"/>
    </row>
    <row r="275" spans="1:7" ht="12.75" customHeight="1">
      <c r="A275" s="170">
        <v>35</v>
      </c>
      <c r="B275" s="252" t="s">
        <v>190</v>
      </c>
      <c r="C275" s="200">
        <v>161344.29347687965</v>
      </c>
      <c r="D275" s="196">
        <v>165375.40301886792</v>
      </c>
      <c r="E275" s="200">
        <f>D275-C275</f>
        <v>4031.109541988262</v>
      </c>
      <c r="F275" s="138">
        <f>E275/C275</f>
        <v>0.02498451885170586</v>
      </c>
      <c r="G275" s="30"/>
    </row>
    <row r="276" spans="1:7" ht="12.75" customHeight="1">
      <c r="A276" s="33"/>
      <c r="B276" s="1" t="s">
        <v>27</v>
      </c>
      <c r="C276" s="197">
        <v>5719499.573962707</v>
      </c>
      <c r="D276" s="197">
        <v>5831330.408296428</v>
      </c>
      <c r="E276" s="197">
        <f>D276-C276</f>
        <v>111830.83433372062</v>
      </c>
      <c r="F276" s="137">
        <f>E276/C276</f>
        <v>0.01955255575904162</v>
      </c>
      <c r="G276" s="30"/>
    </row>
    <row r="277" spans="1:7" ht="12.75" customHeight="1">
      <c r="A277" s="24"/>
      <c r="B277" s="35"/>
      <c r="C277" s="36"/>
      <c r="D277" s="36"/>
      <c r="E277" s="36"/>
      <c r="F277" s="37"/>
      <c r="G277" s="30"/>
    </row>
    <row r="278" spans="1:7" ht="12.75" customHeight="1">
      <c r="A278" s="331" t="s">
        <v>209</v>
      </c>
      <c r="B278" s="331"/>
      <c r="C278" s="331"/>
      <c r="D278" s="331"/>
      <c r="E278" s="331"/>
      <c r="F278" s="331"/>
      <c r="G278" s="30"/>
    </row>
    <row r="279" spans="1:7" ht="70.5" customHeight="1">
      <c r="A279" s="16" t="s">
        <v>20</v>
      </c>
      <c r="B279" s="16" t="s">
        <v>21</v>
      </c>
      <c r="C279" s="16" t="s">
        <v>229</v>
      </c>
      <c r="D279" s="16" t="s">
        <v>98</v>
      </c>
      <c r="E279" s="28" t="s">
        <v>6</v>
      </c>
      <c r="F279" s="16" t="s">
        <v>28</v>
      </c>
      <c r="G279" s="30"/>
    </row>
    <row r="280" spans="1:7" ht="12.75" customHeight="1">
      <c r="A280" s="16">
        <v>1</v>
      </c>
      <c r="B280" s="16">
        <v>2</v>
      </c>
      <c r="C280" s="16">
        <v>3</v>
      </c>
      <c r="D280" s="16">
        <v>4</v>
      </c>
      <c r="E280" s="16" t="s">
        <v>29</v>
      </c>
      <c r="F280" s="16">
        <v>6</v>
      </c>
      <c r="G280" s="30"/>
    </row>
    <row r="281" spans="1:7" ht="12.75" customHeight="1">
      <c r="A281" s="170">
        <v>1</v>
      </c>
      <c r="B281" s="252" t="s">
        <v>156</v>
      </c>
      <c r="C281" s="196">
        <v>165003.35287644577</v>
      </c>
      <c r="D281" s="196">
        <v>177442.8511627907</v>
      </c>
      <c r="E281" s="196">
        <f>D281-C281</f>
        <v>12439.498286344926</v>
      </c>
      <c r="F281" s="186">
        <f aca="true" t="shared" si="22" ref="F281:F315">E281/C281</f>
        <v>0.07538936675825976</v>
      </c>
      <c r="G281" s="30"/>
    </row>
    <row r="282" spans="1:7" ht="12.75" customHeight="1">
      <c r="A282" s="170">
        <v>2</v>
      </c>
      <c r="B282" s="252" t="s">
        <v>157</v>
      </c>
      <c r="C282" s="196">
        <v>54252.146602774745</v>
      </c>
      <c r="D282" s="196">
        <v>67999.47706422018</v>
      </c>
      <c r="E282" s="196">
        <f aca="true" t="shared" si="23" ref="E282:E316">D282-C282</f>
        <v>13747.330461445432</v>
      </c>
      <c r="F282" s="186">
        <f t="shared" si="22"/>
        <v>0.2533969865211254</v>
      </c>
      <c r="G282" s="30"/>
    </row>
    <row r="283" spans="1:7" ht="12.75" customHeight="1">
      <c r="A283" s="170">
        <v>3</v>
      </c>
      <c r="B283" s="252" t="s">
        <v>158</v>
      </c>
      <c r="C283" s="196">
        <v>89834.93400918457</v>
      </c>
      <c r="D283" s="196">
        <v>92714.11926605504</v>
      </c>
      <c r="E283" s="196">
        <f t="shared" si="23"/>
        <v>2879.185256870478</v>
      </c>
      <c r="F283" s="186">
        <f t="shared" si="22"/>
        <v>0.03204972863425397</v>
      </c>
      <c r="G283" s="30"/>
    </row>
    <row r="284" spans="1:7" ht="12.75" customHeight="1">
      <c r="A284" s="170">
        <v>4</v>
      </c>
      <c r="B284" s="252" t="s">
        <v>159</v>
      </c>
      <c r="C284" s="196">
        <v>156136.9420784756</v>
      </c>
      <c r="D284" s="196">
        <v>158395.5442201833</v>
      </c>
      <c r="E284" s="196">
        <f t="shared" si="23"/>
        <v>2258.602141707699</v>
      </c>
      <c r="F284" s="186">
        <f t="shared" si="22"/>
        <v>0.01446552053371526</v>
      </c>
      <c r="G284" s="30"/>
    </row>
    <row r="285" spans="1:7" ht="12.75" customHeight="1">
      <c r="A285" s="170">
        <v>5</v>
      </c>
      <c r="B285" s="252" t="s">
        <v>160</v>
      </c>
      <c r="C285" s="196">
        <v>114157.82177194461</v>
      </c>
      <c r="D285" s="196">
        <v>119304.23926605504</v>
      </c>
      <c r="E285" s="196">
        <f t="shared" si="23"/>
        <v>5146.417494110428</v>
      </c>
      <c r="F285" s="186">
        <f t="shared" si="22"/>
        <v>0.04508160206833248</v>
      </c>
      <c r="G285" s="30"/>
    </row>
    <row r="286" spans="1:7" ht="12.75" customHeight="1">
      <c r="A286" s="170">
        <v>6</v>
      </c>
      <c r="B286" s="252" t="s">
        <v>161</v>
      </c>
      <c r="C286" s="196">
        <v>39685.8693079088</v>
      </c>
      <c r="D286" s="196">
        <v>46262.93525581395</v>
      </c>
      <c r="E286" s="196">
        <f t="shared" si="23"/>
        <v>6577.065947905154</v>
      </c>
      <c r="F286" s="186">
        <f t="shared" si="22"/>
        <v>0.16572815620784306</v>
      </c>
      <c r="G286" s="30"/>
    </row>
    <row r="287" spans="1:7" ht="12.75" customHeight="1">
      <c r="A287" s="170">
        <v>7</v>
      </c>
      <c r="B287" s="252" t="s">
        <v>162</v>
      </c>
      <c r="C287" s="196">
        <v>94831.56806639038</v>
      </c>
      <c r="D287" s="196">
        <v>100888.58139534884</v>
      </c>
      <c r="E287" s="196">
        <f t="shared" si="23"/>
        <v>6057.013328958463</v>
      </c>
      <c r="F287" s="186">
        <f t="shared" si="22"/>
        <v>0.06387127675372851</v>
      </c>
      <c r="G287" s="30"/>
    </row>
    <row r="288" spans="1:7" ht="12.75" customHeight="1">
      <c r="A288" s="170">
        <v>8</v>
      </c>
      <c r="B288" s="252" t="s">
        <v>163</v>
      </c>
      <c r="C288" s="196">
        <v>61185.78491688233</v>
      </c>
      <c r="D288" s="196">
        <v>66161.99553488371</v>
      </c>
      <c r="E288" s="196">
        <f t="shared" si="23"/>
        <v>4976.21061800138</v>
      </c>
      <c r="F288" s="186">
        <f t="shared" si="22"/>
        <v>0.08132952163253769</v>
      </c>
      <c r="G288" s="30"/>
    </row>
    <row r="289" spans="1:7" ht="12.75" customHeight="1">
      <c r="A289" s="170">
        <v>9</v>
      </c>
      <c r="B289" s="252" t="s">
        <v>164</v>
      </c>
      <c r="C289" s="196">
        <v>83457.6539375534</v>
      </c>
      <c r="D289" s="196">
        <v>88208.75739534883</v>
      </c>
      <c r="E289" s="196">
        <f t="shared" si="23"/>
        <v>4751.103457795427</v>
      </c>
      <c r="F289" s="186">
        <f t="shared" si="22"/>
        <v>0.0569283131460945</v>
      </c>
      <c r="G289" s="30"/>
    </row>
    <row r="290" spans="1:7" ht="12.75" customHeight="1">
      <c r="A290" s="170">
        <v>10</v>
      </c>
      <c r="B290" s="252" t="s">
        <v>165</v>
      </c>
      <c r="C290" s="196">
        <v>30373.08563473152</v>
      </c>
      <c r="D290" s="196">
        <v>32226.55868544601</v>
      </c>
      <c r="E290" s="196">
        <f t="shared" si="23"/>
        <v>1853.4730507144886</v>
      </c>
      <c r="F290" s="186">
        <f t="shared" si="22"/>
        <v>0.061023534882312006</v>
      </c>
      <c r="G290" s="30"/>
    </row>
    <row r="291" spans="1:7" ht="12.75" customHeight="1">
      <c r="A291" s="170">
        <v>11</v>
      </c>
      <c r="B291" s="252" t="s">
        <v>166</v>
      </c>
      <c r="C291" s="196">
        <v>41024.090094383035</v>
      </c>
      <c r="D291" s="196">
        <v>43663.52358490566</v>
      </c>
      <c r="E291" s="196">
        <f t="shared" si="23"/>
        <v>2639.433490522628</v>
      </c>
      <c r="F291" s="186">
        <f t="shared" si="22"/>
        <v>0.06433862358556042</v>
      </c>
      <c r="G291" s="30"/>
    </row>
    <row r="292" spans="1:7" ht="12.75" customHeight="1">
      <c r="A292" s="170">
        <v>12</v>
      </c>
      <c r="B292" s="252" t="s">
        <v>167</v>
      </c>
      <c r="C292" s="196">
        <v>39919.99850710369</v>
      </c>
      <c r="D292" s="196">
        <v>41969.42099056604</v>
      </c>
      <c r="E292" s="196">
        <f t="shared" si="23"/>
        <v>2049.4224834623456</v>
      </c>
      <c r="F292" s="186">
        <f t="shared" si="22"/>
        <v>0.05133824048359256</v>
      </c>
      <c r="G292" s="30"/>
    </row>
    <row r="293" spans="1:7" ht="12.75" customHeight="1">
      <c r="A293" s="170">
        <v>13</v>
      </c>
      <c r="B293" s="252" t="s">
        <v>168</v>
      </c>
      <c r="C293" s="196">
        <v>170449.7098807871</v>
      </c>
      <c r="D293" s="196">
        <v>180205.17104716977</v>
      </c>
      <c r="E293" s="196">
        <f t="shared" si="23"/>
        <v>9755.46116638268</v>
      </c>
      <c r="F293" s="186">
        <f t="shared" si="22"/>
        <v>0.057233662487344045</v>
      </c>
      <c r="G293" s="30"/>
    </row>
    <row r="294" spans="1:8" s="199" customFormat="1" ht="12.75" customHeight="1">
      <c r="A294" s="170">
        <v>14</v>
      </c>
      <c r="B294" s="252" t="s">
        <v>169</v>
      </c>
      <c r="C294" s="196">
        <v>79455.11610448256</v>
      </c>
      <c r="D294" s="196">
        <v>88562.96490566037</v>
      </c>
      <c r="E294" s="196">
        <f t="shared" si="23"/>
        <v>9107.84880117781</v>
      </c>
      <c r="F294" s="186">
        <f t="shared" si="22"/>
        <v>0.11462885271227966</v>
      </c>
      <c r="G294" s="226"/>
      <c r="H294" s="172"/>
    </row>
    <row r="295" spans="1:8" ht="12.75" customHeight="1">
      <c r="A295" s="170">
        <v>15</v>
      </c>
      <c r="B295" s="252" t="s">
        <v>170</v>
      </c>
      <c r="C295" s="196">
        <v>134177.1926717825</v>
      </c>
      <c r="D295" s="196">
        <v>133221.92857142858</v>
      </c>
      <c r="E295" s="196">
        <f t="shared" si="23"/>
        <v>-955.264100353932</v>
      </c>
      <c r="F295" s="186">
        <f t="shared" si="22"/>
        <v>-0.007119422320085731</v>
      </c>
      <c r="G295" s="226"/>
      <c r="H295" s="172"/>
    </row>
    <row r="296" spans="1:8" s="199" customFormat="1" ht="12.75" customHeight="1">
      <c r="A296" s="170">
        <v>16</v>
      </c>
      <c r="B296" s="252" t="s">
        <v>171</v>
      </c>
      <c r="C296" s="196">
        <v>104446.68593577159</v>
      </c>
      <c r="D296" s="196">
        <v>99001.2914490566</v>
      </c>
      <c r="E296" s="196">
        <f t="shared" si="23"/>
        <v>-5445.394486714984</v>
      </c>
      <c r="F296" s="186">
        <f t="shared" si="22"/>
        <v>-0.05213563683641981</v>
      </c>
      <c r="G296" s="226"/>
      <c r="H296" s="172"/>
    </row>
    <row r="297" spans="1:8" ht="12.75" customHeight="1">
      <c r="A297" s="170">
        <v>17</v>
      </c>
      <c r="B297" s="252" t="s">
        <v>172</v>
      </c>
      <c r="C297" s="196">
        <v>280597.9444179668</v>
      </c>
      <c r="D297" s="196">
        <v>203029.04457547172</v>
      </c>
      <c r="E297" s="196">
        <f t="shared" si="23"/>
        <v>-77568.8998424951</v>
      </c>
      <c r="F297" s="186">
        <f t="shared" si="22"/>
        <v>-0.2764414400946279</v>
      </c>
      <c r="G297" s="226"/>
      <c r="H297" s="172"/>
    </row>
    <row r="298" spans="1:8" s="199" customFormat="1" ht="12.75" customHeight="1">
      <c r="A298" s="170">
        <v>18</v>
      </c>
      <c r="B298" s="252" t="s">
        <v>173</v>
      </c>
      <c r="C298" s="196">
        <v>134779.74521191692</v>
      </c>
      <c r="D298" s="196">
        <v>151267.08590066768</v>
      </c>
      <c r="E298" s="196">
        <f t="shared" si="23"/>
        <v>16487.34068875076</v>
      </c>
      <c r="F298" s="186">
        <f t="shared" si="22"/>
        <v>0.12232802980022985</v>
      </c>
      <c r="G298" s="226"/>
      <c r="H298" s="172"/>
    </row>
    <row r="299" spans="1:8" ht="12.75" customHeight="1">
      <c r="A299" s="170">
        <v>19</v>
      </c>
      <c r="B299" s="252" t="s">
        <v>174</v>
      </c>
      <c r="C299" s="196">
        <v>131256.5282367953</v>
      </c>
      <c r="D299" s="196">
        <v>115977.67358490566</v>
      </c>
      <c r="E299" s="196">
        <f aca="true" t="shared" si="24" ref="E299:E306">D299-C299</f>
        <v>-15278.854651889647</v>
      </c>
      <c r="F299" s="186">
        <f aca="true" t="shared" si="25" ref="F299:F306">E299/C299</f>
        <v>-0.11640453131843927</v>
      </c>
      <c r="G299" s="226"/>
      <c r="H299" s="172"/>
    </row>
    <row r="300" spans="1:8" ht="12.75" customHeight="1">
      <c r="A300" s="170">
        <v>20</v>
      </c>
      <c r="B300" s="252" t="s">
        <v>175</v>
      </c>
      <c r="C300" s="196">
        <v>51082.19111471034</v>
      </c>
      <c r="D300" s="196">
        <v>54638.53407101886</v>
      </c>
      <c r="E300" s="196">
        <f t="shared" si="24"/>
        <v>3556.342956308523</v>
      </c>
      <c r="F300" s="186">
        <f t="shared" si="25"/>
        <v>0.06962001587446372</v>
      </c>
      <c r="G300" s="226"/>
      <c r="H300" s="172" t="s">
        <v>12</v>
      </c>
    </row>
    <row r="301" spans="1:8" ht="12.75" customHeight="1">
      <c r="A301" s="170">
        <v>21</v>
      </c>
      <c r="B301" s="252" t="s">
        <v>176</v>
      </c>
      <c r="C301" s="196">
        <v>215598.77976592112</v>
      </c>
      <c r="D301" s="196">
        <v>203884.6462264151</v>
      </c>
      <c r="E301" s="196">
        <f t="shared" si="24"/>
        <v>-11714.13353950603</v>
      </c>
      <c r="F301" s="186">
        <f t="shared" si="25"/>
        <v>-0.05433302336972521</v>
      </c>
      <c r="G301" s="226"/>
      <c r="H301" s="172"/>
    </row>
    <row r="302" spans="1:8" ht="12.75" customHeight="1">
      <c r="A302" s="170">
        <v>22</v>
      </c>
      <c r="B302" s="252" t="s">
        <v>177</v>
      </c>
      <c r="C302" s="196">
        <v>61965.642317440055</v>
      </c>
      <c r="D302" s="196">
        <v>65824.00943396226</v>
      </c>
      <c r="E302" s="196">
        <f t="shared" si="24"/>
        <v>3858.367116522204</v>
      </c>
      <c r="F302" s="186">
        <f t="shared" si="25"/>
        <v>0.06226623290300789</v>
      </c>
      <c r="G302" s="226"/>
      <c r="H302" s="172"/>
    </row>
    <row r="303" spans="1:8" ht="12.75" customHeight="1">
      <c r="A303" s="170">
        <v>23</v>
      </c>
      <c r="B303" s="252" t="s">
        <v>178</v>
      </c>
      <c r="C303" s="196">
        <v>75468.34333441453</v>
      </c>
      <c r="D303" s="196">
        <v>75368.3647706422</v>
      </c>
      <c r="E303" s="196">
        <f t="shared" si="24"/>
        <v>-99.97856377232529</v>
      </c>
      <c r="F303" s="186">
        <f t="shared" si="25"/>
        <v>-0.001324774857310718</v>
      </c>
      <c r="G303" s="226"/>
      <c r="H303" s="172"/>
    </row>
    <row r="304" spans="1:8" ht="12.75" customHeight="1">
      <c r="A304" s="170">
        <v>24</v>
      </c>
      <c r="B304" s="252" t="s">
        <v>179</v>
      </c>
      <c r="C304" s="196">
        <v>276583.2856001336</v>
      </c>
      <c r="D304" s="196">
        <v>291300.8693396226</v>
      </c>
      <c r="E304" s="196">
        <f t="shared" si="24"/>
        <v>14717.583739489026</v>
      </c>
      <c r="F304" s="186">
        <f t="shared" si="25"/>
        <v>0.05321212273386168</v>
      </c>
      <c r="G304" s="226"/>
      <c r="H304" s="172"/>
    </row>
    <row r="305" spans="1:8" ht="12.75" customHeight="1">
      <c r="A305" s="170">
        <v>25</v>
      </c>
      <c r="B305" s="252" t="s">
        <v>180</v>
      </c>
      <c r="C305" s="196">
        <v>61792.15099308053</v>
      </c>
      <c r="D305" s="196">
        <v>79327.99047619048</v>
      </c>
      <c r="E305" s="196">
        <f t="shared" si="24"/>
        <v>17535.839483109943</v>
      </c>
      <c r="F305" s="186">
        <f t="shared" si="25"/>
        <v>0.2837874908266845</v>
      </c>
      <c r="G305" s="226"/>
      <c r="H305" s="172"/>
    </row>
    <row r="306" spans="1:8" ht="12.75" customHeight="1">
      <c r="A306" s="170">
        <v>26</v>
      </c>
      <c r="B306" s="252" t="s">
        <v>181</v>
      </c>
      <c r="C306" s="196">
        <v>49258.04507976971</v>
      </c>
      <c r="D306" s="196">
        <v>39930.514285714286</v>
      </c>
      <c r="E306" s="196">
        <f t="shared" si="24"/>
        <v>-9327.530794055427</v>
      </c>
      <c r="F306" s="186">
        <f t="shared" si="25"/>
        <v>-0.18936055580261438</v>
      </c>
      <c r="G306" s="226"/>
      <c r="H306" s="172"/>
    </row>
    <row r="307" spans="1:8" ht="12.75" customHeight="1">
      <c r="A307" s="170">
        <v>27</v>
      </c>
      <c r="B307" s="252" t="s">
        <v>182</v>
      </c>
      <c r="C307" s="196">
        <v>100986.9027501693</v>
      </c>
      <c r="D307" s="196">
        <v>127416.3619047619</v>
      </c>
      <c r="E307" s="196">
        <f aca="true" t="shared" si="26" ref="E307:E314">D307-C307</f>
        <v>26429.459154592594</v>
      </c>
      <c r="F307" s="186">
        <f aca="true" t="shared" si="27" ref="F307:F314">E307/C307</f>
        <v>0.2617117510770305</v>
      </c>
      <c r="G307" s="226"/>
      <c r="H307" s="172"/>
    </row>
    <row r="308" spans="1:8" ht="12.75" customHeight="1">
      <c r="A308" s="170">
        <v>28</v>
      </c>
      <c r="B308" s="252" t="s">
        <v>183</v>
      </c>
      <c r="C308" s="196">
        <v>96324.73872918796</v>
      </c>
      <c r="D308" s="196">
        <v>108877.3619047619</v>
      </c>
      <c r="E308" s="196">
        <f t="shared" si="26"/>
        <v>12552.623175573943</v>
      </c>
      <c r="F308" s="186">
        <f t="shared" si="27"/>
        <v>0.1303156732235215</v>
      </c>
      <c r="G308" s="226"/>
      <c r="H308" s="172"/>
    </row>
    <row r="309" spans="1:8" ht="12.75" customHeight="1">
      <c r="A309" s="170">
        <v>29</v>
      </c>
      <c r="B309" s="252" t="s">
        <v>184</v>
      </c>
      <c r="C309" s="196">
        <v>22233.451111167575</v>
      </c>
      <c r="D309" s="196">
        <v>26495.738095238095</v>
      </c>
      <c r="E309" s="196">
        <f t="shared" si="26"/>
        <v>4262.286984070521</v>
      </c>
      <c r="F309" s="186">
        <f t="shared" si="27"/>
        <v>0.19170604521803766</v>
      </c>
      <c r="G309" s="226"/>
      <c r="H309" s="172"/>
    </row>
    <row r="310" spans="1:8" s="199" customFormat="1" ht="12.75" customHeight="1">
      <c r="A310" s="170">
        <v>30</v>
      </c>
      <c r="B310" s="252" t="s">
        <v>185</v>
      </c>
      <c r="C310" s="196">
        <v>172122.2722312547</v>
      </c>
      <c r="D310" s="196">
        <v>121600.73488372093</v>
      </c>
      <c r="E310" s="196">
        <f t="shared" si="26"/>
        <v>-50521.53734753377</v>
      </c>
      <c r="F310" s="186">
        <f t="shared" si="27"/>
        <v>-0.2935212084561352</v>
      </c>
      <c r="G310" s="226"/>
      <c r="H310" s="172"/>
    </row>
    <row r="311" spans="1:7" ht="12.75" customHeight="1">
      <c r="A311" s="170">
        <v>31</v>
      </c>
      <c r="B311" s="252" t="s">
        <v>186</v>
      </c>
      <c r="C311" s="196">
        <v>169430.58286880178</v>
      </c>
      <c r="D311" s="196">
        <v>198014.2358490566</v>
      </c>
      <c r="E311" s="196">
        <f t="shared" si="26"/>
        <v>28583.652980254818</v>
      </c>
      <c r="F311" s="186">
        <f t="shared" si="27"/>
        <v>0.1687042120511886</v>
      </c>
      <c r="G311" s="30"/>
    </row>
    <row r="312" spans="1:7" ht="12.75" customHeight="1">
      <c r="A312" s="170">
        <v>32</v>
      </c>
      <c r="B312" s="252" t="s">
        <v>187</v>
      </c>
      <c r="C312" s="196">
        <v>74802.09719294452</v>
      </c>
      <c r="D312" s="196">
        <v>72238.48457142858</v>
      </c>
      <c r="E312" s="196">
        <f t="shared" si="26"/>
        <v>-2563.6126215159456</v>
      </c>
      <c r="F312" s="186">
        <f t="shared" si="27"/>
        <v>-0.03427193511571425</v>
      </c>
      <c r="G312" s="30"/>
    </row>
    <row r="313" spans="1:7" ht="12.75" customHeight="1">
      <c r="A313" s="170">
        <v>33</v>
      </c>
      <c r="B313" s="252" t="s">
        <v>188</v>
      </c>
      <c r="C313" s="196">
        <v>42599.79642419361</v>
      </c>
      <c r="D313" s="196">
        <v>45527.54528301887</v>
      </c>
      <c r="E313" s="196">
        <f t="shared" si="26"/>
        <v>2927.74885882526</v>
      </c>
      <c r="F313" s="186">
        <f t="shared" si="27"/>
        <v>0.06872682746348782</v>
      </c>
      <c r="G313" s="30"/>
    </row>
    <row r="314" spans="1:7" ht="12.75" customHeight="1">
      <c r="A314" s="170">
        <v>34</v>
      </c>
      <c r="B314" s="252" t="s">
        <v>189</v>
      </c>
      <c r="C314" s="196">
        <v>47001.01118748364</v>
      </c>
      <c r="D314" s="196">
        <v>53059.05801886793</v>
      </c>
      <c r="E314" s="196">
        <f t="shared" si="26"/>
        <v>6058.046831384294</v>
      </c>
      <c r="F314" s="186">
        <f t="shared" si="27"/>
        <v>0.12889184037379925</v>
      </c>
      <c r="G314" s="30"/>
    </row>
    <row r="315" spans="1:8" ht="12.75" customHeight="1">
      <c r="A315" s="170">
        <v>35</v>
      </c>
      <c r="B315" s="252" t="s">
        <v>190</v>
      </c>
      <c r="C315" s="196">
        <v>90066.53903604565</v>
      </c>
      <c r="D315" s="196">
        <v>97526.70509433963</v>
      </c>
      <c r="E315" s="196">
        <f t="shared" si="23"/>
        <v>7460.16605829398</v>
      </c>
      <c r="F315" s="186">
        <f t="shared" si="22"/>
        <v>0.08282949626062945</v>
      </c>
      <c r="G315" s="30"/>
      <c r="H315" s="10" t="s">
        <v>12</v>
      </c>
    </row>
    <row r="316" spans="1:7" ht="12.75" customHeight="1">
      <c r="A316" s="170"/>
      <c r="B316" s="1" t="s">
        <v>27</v>
      </c>
      <c r="C316" s="197">
        <v>3612341.9999999995</v>
      </c>
      <c r="D316" s="197">
        <v>3667534.3180647376</v>
      </c>
      <c r="E316" s="240">
        <f t="shared" si="23"/>
        <v>55192.318064738065</v>
      </c>
      <c r="F316" s="137">
        <f>E316/C316</f>
        <v>0.015278818579397542</v>
      </c>
      <c r="G316" s="30"/>
    </row>
    <row r="317" spans="1:7" ht="12.75" customHeight="1">
      <c r="A317" s="39"/>
      <c r="B317" s="2"/>
      <c r="C317" s="139"/>
      <c r="D317" s="167"/>
      <c r="E317" s="167"/>
      <c r="F317" s="140"/>
      <c r="G317" s="30"/>
    </row>
    <row r="318" spans="1:8" ht="14.25">
      <c r="A318" s="46" t="s">
        <v>230</v>
      </c>
      <c r="B318" s="47"/>
      <c r="C318" s="47"/>
      <c r="D318" s="47"/>
      <c r="E318" s="47"/>
      <c r="F318" s="47"/>
      <c r="G318" s="47"/>
      <c r="H318" s="47"/>
    </row>
    <row r="319" spans="1:6" ht="46.5" customHeight="1">
      <c r="A319" s="48" t="s">
        <v>30</v>
      </c>
      <c r="B319" s="48" t="s">
        <v>31</v>
      </c>
      <c r="C319" s="49" t="s">
        <v>231</v>
      </c>
      <c r="D319" s="49" t="s">
        <v>232</v>
      </c>
      <c r="E319" s="48" t="s">
        <v>32</v>
      </c>
      <c r="F319" s="50"/>
    </row>
    <row r="320" spans="1:6" ht="13.5" customHeight="1">
      <c r="A320" s="48">
        <v>1</v>
      </c>
      <c r="B320" s="48">
        <v>2</v>
      </c>
      <c r="C320" s="49">
        <v>3</v>
      </c>
      <c r="D320" s="49">
        <v>4</v>
      </c>
      <c r="E320" s="48">
        <v>5</v>
      </c>
      <c r="F320" s="50"/>
    </row>
    <row r="321" spans="1:7" ht="12.75" customHeight="1">
      <c r="A321" s="170">
        <v>1</v>
      </c>
      <c r="B321" s="252" t="s">
        <v>156</v>
      </c>
      <c r="C321" s="196">
        <v>102282350.37065752</v>
      </c>
      <c r="D321" s="196">
        <v>98342178</v>
      </c>
      <c r="E321" s="186">
        <f aca="true" t="shared" si="28" ref="E321:E356">D321/C321</f>
        <v>0.9614774948328928</v>
      </c>
      <c r="F321" s="139"/>
      <c r="G321" s="30"/>
    </row>
    <row r="322" spans="1:7" ht="12.75" customHeight="1">
      <c r="A322" s="170">
        <v>2</v>
      </c>
      <c r="B322" s="252" t="s">
        <v>157</v>
      </c>
      <c r="C322" s="196">
        <v>34312089.753174655</v>
      </c>
      <c r="D322" s="196">
        <v>36184642</v>
      </c>
      <c r="E322" s="186">
        <f t="shared" si="28"/>
        <v>1.0545741241730138</v>
      </c>
      <c r="F322" s="139" t="s">
        <v>12</v>
      </c>
      <c r="G322" s="30"/>
    </row>
    <row r="323" spans="1:7" ht="12.75" customHeight="1">
      <c r="A323" s="170">
        <v>3</v>
      </c>
      <c r="B323" s="252" t="s">
        <v>158</v>
      </c>
      <c r="C323" s="196">
        <v>54060446.88965699</v>
      </c>
      <c r="D323" s="196">
        <v>49070604</v>
      </c>
      <c r="E323" s="186">
        <f t="shared" si="28"/>
        <v>0.9076988227670079</v>
      </c>
      <c r="F323" s="139"/>
      <c r="G323" s="30"/>
    </row>
    <row r="324" spans="1:7" ht="12.75" customHeight="1">
      <c r="A324" s="170">
        <v>4</v>
      </c>
      <c r="B324" s="252" t="s">
        <v>159</v>
      </c>
      <c r="C324" s="196">
        <v>93998240.19917786</v>
      </c>
      <c r="D324" s="196">
        <v>88613659.51999992</v>
      </c>
      <c r="E324" s="186">
        <f t="shared" si="28"/>
        <v>0.9427161543900369</v>
      </c>
      <c r="F324" s="139"/>
      <c r="G324" s="30"/>
    </row>
    <row r="325" spans="1:7" ht="12.75" customHeight="1">
      <c r="A325" s="170">
        <v>5</v>
      </c>
      <c r="B325" s="252" t="s">
        <v>160</v>
      </c>
      <c r="C325" s="196">
        <v>74666767.20389788</v>
      </c>
      <c r="D325" s="196">
        <v>70318662.24</v>
      </c>
      <c r="E325" s="186">
        <f t="shared" si="28"/>
        <v>0.9417665297866158</v>
      </c>
      <c r="F325" s="139"/>
      <c r="G325" s="30"/>
    </row>
    <row r="326" spans="1:7" ht="12.75" customHeight="1">
      <c r="A326" s="170">
        <v>6</v>
      </c>
      <c r="B326" s="252" t="s">
        <v>161</v>
      </c>
      <c r="C326" s="196">
        <v>23965979.901391175</v>
      </c>
      <c r="D326" s="196">
        <v>23333226.12</v>
      </c>
      <c r="E326" s="186">
        <f t="shared" si="28"/>
        <v>0.973597833929818</v>
      </c>
      <c r="F326" s="139"/>
      <c r="G326" s="30"/>
    </row>
    <row r="327" spans="1:7" ht="12.75" customHeight="1">
      <c r="A327" s="170">
        <v>7</v>
      </c>
      <c r="B327" s="252" t="s">
        <v>162</v>
      </c>
      <c r="C327" s="196">
        <v>57515677.61991751</v>
      </c>
      <c r="D327" s="196">
        <v>55923931</v>
      </c>
      <c r="E327" s="186">
        <f t="shared" si="28"/>
        <v>0.9723249957961672</v>
      </c>
      <c r="F327" s="139"/>
      <c r="G327" s="30"/>
    </row>
    <row r="328" spans="1:7" ht="12.75" customHeight="1">
      <c r="A328" s="170">
        <v>8</v>
      </c>
      <c r="B328" s="252" t="s">
        <v>163</v>
      </c>
      <c r="C328" s="196">
        <v>36459320.345972575</v>
      </c>
      <c r="D328" s="196">
        <v>35153984.879999995</v>
      </c>
      <c r="E328" s="186">
        <f t="shared" si="28"/>
        <v>0.9641974821914975</v>
      </c>
      <c r="F328" s="139"/>
      <c r="G328" s="30"/>
    </row>
    <row r="329" spans="1:7" ht="12.75" customHeight="1">
      <c r="A329" s="170">
        <v>9</v>
      </c>
      <c r="B329" s="252" t="s">
        <v>164</v>
      </c>
      <c r="C329" s="196">
        <v>52615100.856491834</v>
      </c>
      <c r="D329" s="196">
        <v>52380005.84</v>
      </c>
      <c r="E329" s="186">
        <f t="shared" si="28"/>
        <v>0.9955317957646218</v>
      </c>
      <c r="F329" s="139"/>
      <c r="G329" s="30"/>
    </row>
    <row r="330" spans="1:7" ht="12.75" customHeight="1">
      <c r="A330" s="170">
        <v>10</v>
      </c>
      <c r="B330" s="252" t="s">
        <v>165</v>
      </c>
      <c r="C330" s="196">
        <v>21282617.136488847</v>
      </c>
      <c r="D330" s="196">
        <v>19293744</v>
      </c>
      <c r="E330" s="186">
        <f t="shared" si="28"/>
        <v>0.9065494096081378</v>
      </c>
      <c r="F330" s="139"/>
      <c r="G330" s="30"/>
    </row>
    <row r="331" spans="1:7" ht="12.75" customHeight="1">
      <c r="A331" s="170">
        <v>11</v>
      </c>
      <c r="B331" s="252" t="s">
        <v>166</v>
      </c>
      <c r="C331" s="196">
        <v>24755199.58419982</v>
      </c>
      <c r="D331" s="196">
        <v>23055914</v>
      </c>
      <c r="E331" s="186">
        <f t="shared" si="28"/>
        <v>0.9313564175307881</v>
      </c>
      <c r="F331" s="139"/>
      <c r="G331" s="30"/>
    </row>
    <row r="332" spans="1:7" ht="12.75" customHeight="1">
      <c r="A332" s="170">
        <v>12</v>
      </c>
      <c r="B332" s="252" t="s">
        <v>167</v>
      </c>
      <c r="C332" s="196">
        <v>25907264.33974728</v>
      </c>
      <c r="D332" s="196">
        <v>26430079.15</v>
      </c>
      <c r="E332" s="186">
        <f t="shared" si="28"/>
        <v>1.020180239927942</v>
      </c>
      <c r="F332" s="139"/>
      <c r="G332" s="30"/>
    </row>
    <row r="333" spans="1:7" ht="12.75" customHeight="1">
      <c r="A333" s="170">
        <v>13</v>
      </c>
      <c r="B333" s="252" t="s">
        <v>168</v>
      </c>
      <c r="C333" s="196">
        <v>98574853.63560477</v>
      </c>
      <c r="D333" s="196">
        <v>102777164.562</v>
      </c>
      <c r="E333" s="186">
        <f t="shared" si="28"/>
        <v>1.0426306585443144</v>
      </c>
      <c r="F333" s="139"/>
      <c r="G333" s="30"/>
    </row>
    <row r="334" spans="1:7" ht="12.75" customHeight="1">
      <c r="A334" s="170">
        <v>14</v>
      </c>
      <c r="B334" s="252" t="s">
        <v>169</v>
      </c>
      <c r="C334" s="196">
        <v>50795793.68108573</v>
      </c>
      <c r="D334" s="196">
        <v>51167548.599999994</v>
      </c>
      <c r="E334" s="186">
        <f t="shared" si="28"/>
        <v>1.0073186162076386</v>
      </c>
      <c r="F334" s="139"/>
      <c r="G334" s="30"/>
    </row>
    <row r="335" spans="1:7" ht="12.75" customHeight="1">
      <c r="A335" s="170">
        <v>15</v>
      </c>
      <c r="B335" s="252" t="s">
        <v>170</v>
      </c>
      <c r="C335" s="196">
        <v>78737812.82797189</v>
      </c>
      <c r="D335" s="196">
        <v>71004951</v>
      </c>
      <c r="E335" s="186">
        <f t="shared" si="28"/>
        <v>0.9017897303692342</v>
      </c>
      <c r="F335" s="139"/>
      <c r="G335" s="30"/>
    </row>
    <row r="336" spans="1:7" ht="12.75" customHeight="1">
      <c r="A336" s="170">
        <v>16</v>
      </c>
      <c r="B336" s="252" t="s">
        <v>171</v>
      </c>
      <c r="C336" s="196">
        <v>61291835.29411809</v>
      </c>
      <c r="D336" s="196">
        <v>56291768.46720001</v>
      </c>
      <c r="E336" s="186">
        <f t="shared" si="28"/>
        <v>0.9184219757342147</v>
      </c>
      <c r="F336" s="139"/>
      <c r="G336" s="30"/>
    </row>
    <row r="337" spans="1:7" ht="12.75" customHeight="1">
      <c r="A337" s="170">
        <v>17</v>
      </c>
      <c r="B337" s="252" t="s">
        <v>172</v>
      </c>
      <c r="C337" s="196">
        <v>122234503.05885512</v>
      </c>
      <c r="D337" s="196">
        <v>91849759.4</v>
      </c>
      <c r="E337" s="186">
        <f t="shared" si="28"/>
        <v>0.7514225288401176</v>
      </c>
      <c r="F337" s="139"/>
      <c r="G337" s="30" t="s">
        <v>12</v>
      </c>
    </row>
    <row r="338" spans="1:7" ht="12.75" customHeight="1">
      <c r="A338" s="170">
        <v>18</v>
      </c>
      <c r="B338" s="252" t="s">
        <v>173</v>
      </c>
      <c r="C338" s="196">
        <v>75785432.97068702</v>
      </c>
      <c r="D338" s="196">
        <v>72375111.43786457</v>
      </c>
      <c r="E338" s="186">
        <f t="shared" si="28"/>
        <v>0.955000302839973</v>
      </c>
      <c r="F338" s="139"/>
      <c r="G338" s="30"/>
    </row>
    <row r="339" spans="1:7" ht="12.75" customHeight="1">
      <c r="A339" s="170">
        <v>19</v>
      </c>
      <c r="B339" s="252" t="s">
        <v>174</v>
      </c>
      <c r="C339" s="196">
        <v>77814894.62845732</v>
      </c>
      <c r="D339" s="196">
        <v>72247612.65</v>
      </c>
      <c r="E339" s="186">
        <f t="shared" si="28"/>
        <v>0.9284548028364054</v>
      </c>
      <c r="F339" s="139"/>
      <c r="G339" s="30" t="s">
        <v>12</v>
      </c>
    </row>
    <row r="340" spans="1:7" ht="12.75" customHeight="1">
      <c r="A340" s="170">
        <v>20</v>
      </c>
      <c r="B340" s="252" t="s">
        <v>175</v>
      </c>
      <c r="C340" s="196">
        <v>36730063.15093305</v>
      </c>
      <c r="D340" s="196">
        <v>36368312.713272</v>
      </c>
      <c r="E340" s="186">
        <f t="shared" si="28"/>
        <v>0.9901511076587446</v>
      </c>
      <c r="F340" s="139"/>
      <c r="G340" s="30"/>
    </row>
    <row r="341" spans="1:7" ht="12.75" customHeight="1">
      <c r="A341" s="170">
        <v>21</v>
      </c>
      <c r="B341" s="252" t="s">
        <v>176</v>
      </c>
      <c r="C341" s="196">
        <v>135403304.8265298</v>
      </c>
      <c r="D341" s="196">
        <v>118345402</v>
      </c>
      <c r="E341" s="186">
        <f t="shared" si="28"/>
        <v>0.8740215178028091</v>
      </c>
      <c r="F341" s="139"/>
      <c r="G341" s="30"/>
    </row>
    <row r="342" spans="1:7" ht="12.75" customHeight="1">
      <c r="A342" s="170">
        <v>22</v>
      </c>
      <c r="B342" s="252" t="s">
        <v>177</v>
      </c>
      <c r="C342" s="196">
        <v>38097191.20069518</v>
      </c>
      <c r="D342" s="196">
        <v>36783279</v>
      </c>
      <c r="E342" s="186">
        <f t="shared" si="28"/>
        <v>0.9655115729195489</v>
      </c>
      <c r="F342" s="139"/>
      <c r="G342" s="30"/>
    </row>
    <row r="343" spans="1:7" ht="12.75" customHeight="1">
      <c r="A343" s="170">
        <v>23</v>
      </c>
      <c r="B343" s="252" t="s">
        <v>178</v>
      </c>
      <c r="C343" s="196">
        <v>47687732.00443034</v>
      </c>
      <c r="D343" s="196">
        <v>46810697.95999999</v>
      </c>
      <c r="E343" s="186">
        <f t="shared" si="28"/>
        <v>0.981608812003287</v>
      </c>
      <c r="F343" s="139"/>
      <c r="G343" s="30"/>
    </row>
    <row r="344" spans="1:7" ht="12.75" customHeight="1">
      <c r="A344" s="170">
        <v>24</v>
      </c>
      <c r="B344" s="252" t="s">
        <v>179</v>
      </c>
      <c r="C344" s="196">
        <v>157755360.92183733</v>
      </c>
      <c r="D344" s="196">
        <v>156632196.5</v>
      </c>
      <c r="E344" s="186">
        <f t="shared" si="28"/>
        <v>0.9928803407042768</v>
      </c>
      <c r="F344" s="139"/>
      <c r="G344" s="30"/>
    </row>
    <row r="345" spans="1:7" ht="12.75" customHeight="1">
      <c r="A345" s="170">
        <v>25</v>
      </c>
      <c r="B345" s="252" t="s">
        <v>180</v>
      </c>
      <c r="C345" s="196">
        <v>37698618.66792777</v>
      </c>
      <c r="D345" s="196">
        <v>38457607.55</v>
      </c>
      <c r="E345" s="186">
        <f t="shared" si="28"/>
        <v>1.0201330687672632</v>
      </c>
      <c r="F345" s="139"/>
      <c r="G345" s="30"/>
    </row>
    <row r="346" spans="1:7" ht="12.75" customHeight="1">
      <c r="A346" s="170">
        <v>26</v>
      </c>
      <c r="B346" s="252" t="s">
        <v>181</v>
      </c>
      <c r="C346" s="196">
        <v>28975714.817237817</v>
      </c>
      <c r="D346" s="196">
        <v>23677645</v>
      </c>
      <c r="E346" s="186">
        <f t="shared" si="28"/>
        <v>0.8171548191078287</v>
      </c>
      <c r="F346" s="139"/>
      <c r="G346" s="30"/>
    </row>
    <row r="347" spans="1:7" ht="12.75" customHeight="1">
      <c r="A347" s="170">
        <v>27</v>
      </c>
      <c r="B347" s="252" t="s">
        <v>182</v>
      </c>
      <c r="C347" s="196">
        <v>62847207.25679551</v>
      </c>
      <c r="D347" s="196">
        <v>64415365.9</v>
      </c>
      <c r="E347" s="186">
        <f t="shared" si="28"/>
        <v>1.024951922474406</v>
      </c>
      <c r="F347" s="139"/>
      <c r="G347" s="30"/>
    </row>
    <row r="348" spans="1:7" ht="12.75" customHeight="1">
      <c r="A348" s="170">
        <v>28</v>
      </c>
      <c r="B348" s="252" t="s">
        <v>183</v>
      </c>
      <c r="C348" s="196">
        <v>60648655.33468364</v>
      </c>
      <c r="D348" s="196">
        <v>58856958</v>
      </c>
      <c r="E348" s="186">
        <f t="shared" si="28"/>
        <v>0.9704577566510529</v>
      </c>
      <c r="F348" s="139"/>
      <c r="G348" s="30"/>
    </row>
    <row r="349" spans="1:7" ht="12.75" customHeight="1">
      <c r="A349" s="170">
        <v>29</v>
      </c>
      <c r="B349" s="252" t="s">
        <v>184</v>
      </c>
      <c r="C349" s="196">
        <v>13186681.198228758</v>
      </c>
      <c r="D349" s="196">
        <v>12572257</v>
      </c>
      <c r="E349" s="186">
        <f t="shared" si="28"/>
        <v>0.9534056985990313</v>
      </c>
      <c r="F349" s="139"/>
      <c r="G349" s="30"/>
    </row>
    <row r="350" spans="1:7" ht="12.75" customHeight="1">
      <c r="A350" s="170">
        <v>30</v>
      </c>
      <c r="B350" s="252" t="s">
        <v>185</v>
      </c>
      <c r="C350" s="196">
        <v>110402803.40579194</v>
      </c>
      <c r="D350" s="196">
        <v>77591077.8</v>
      </c>
      <c r="E350" s="186">
        <f t="shared" si="28"/>
        <v>0.7027998873797567</v>
      </c>
      <c r="F350" s="139"/>
      <c r="G350" s="30"/>
    </row>
    <row r="351" spans="1:7" ht="12.75" customHeight="1">
      <c r="A351" s="170">
        <v>31</v>
      </c>
      <c r="B351" s="252" t="s">
        <v>186</v>
      </c>
      <c r="C351" s="196">
        <v>102541735.289322</v>
      </c>
      <c r="D351" s="196">
        <v>108386766</v>
      </c>
      <c r="E351" s="186">
        <f t="shared" si="28"/>
        <v>1.057001480364909</v>
      </c>
      <c r="F351" s="139"/>
      <c r="G351" s="30"/>
    </row>
    <row r="352" spans="1:8" ht="12.75" customHeight="1">
      <c r="A352" s="170">
        <v>32</v>
      </c>
      <c r="B352" s="252" t="s">
        <v>187</v>
      </c>
      <c r="C352" s="196">
        <v>49508576.06032641</v>
      </c>
      <c r="D352" s="196">
        <v>45759701.52</v>
      </c>
      <c r="E352" s="186">
        <f t="shared" si="28"/>
        <v>0.9242782798729984</v>
      </c>
      <c r="F352" s="139"/>
      <c r="G352" s="30"/>
      <c r="H352" s="10" t="s">
        <v>12</v>
      </c>
    </row>
    <row r="353" spans="1:7" ht="12.75" customHeight="1">
      <c r="A353" s="170">
        <v>33</v>
      </c>
      <c r="B353" s="252" t="s">
        <v>188</v>
      </c>
      <c r="C353" s="196">
        <v>21282658.058227092</v>
      </c>
      <c r="D353" s="196">
        <v>20161440.05</v>
      </c>
      <c r="E353" s="186">
        <f t="shared" si="28"/>
        <v>0.947317764296191</v>
      </c>
      <c r="F353" s="139" t="s">
        <v>12</v>
      </c>
      <c r="G353" s="30"/>
    </row>
    <row r="354" spans="1:7" ht="12.75" customHeight="1">
      <c r="A354" s="170">
        <v>34</v>
      </c>
      <c r="B354" s="252" t="s">
        <v>189</v>
      </c>
      <c r="C354" s="196">
        <v>29019581.78437896</v>
      </c>
      <c r="D354" s="196">
        <v>27382354.450000003</v>
      </c>
      <c r="E354" s="186">
        <f t="shared" si="28"/>
        <v>0.9435819803833194</v>
      </c>
      <c r="F354" s="139"/>
      <c r="G354" s="30"/>
    </row>
    <row r="355" spans="1:7" ht="12.75" customHeight="1">
      <c r="A355" s="170">
        <v>35</v>
      </c>
      <c r="B355" s="252" t="s">
        <v>190</v>
      </c>
      <c r="C355" s="196">
        <v>58075902.31048575</v>
      </c>
      <c r="D355" s="196">
        <v>55735246.92</v>
      </c>
      <c r="E355" s="186">
        <f t="shared" si="28"/>
        <v>0.9596966160254882</v>
      </c>
      <c r="F355" s="139"/>
      <c r="G355" s="30"/>
    </row>
    <row r="356" spans="1:7" ht="16.5" customHeight="1">
      <c r="A356" s="33"/>
      <c r="B356" s="1" t="s">
        <v>27</v>
      </c>
      <c r="C356" s="197">
        <v>2156917966.5853853</v>
      </c>
      <c r="D356" s="198">
        <v>2023750872.2303364</v>
      </c>
      <c r="E356" s="137">
        <f t="shared" si="28"/>
        <v>0.9382604733151416</v>
      </c>
      <c r="F356" s="41"/>
      <c r="G356" s="30"/>
    </row>
    <row r="357" spans="1:7" ht="16.5" customHeight="1">
      <c r="A357" s="39"/>
      <c r="B357" s="2"/>
      <c r="C357" s="139"/>
      <c r="D357" s="139"/>
      <c r="E357" s="140"/>
      <c r="F357" s="41"/>
      <c r="G357" s="30"/>
    </row>
    <row r="358" ht="15.75" customHeight="1">
      <c r="A358" s="9" t="s">
        <v>96</v>
      </c>
    </row>
    <row r="359" ht="14.25">
      <c r="A359" s="9"/>
    </row>
    <row r="360" ht="14.25">
      <c r="A360" s="9" t="s">
        <v>33</v>
      </c>
    </row>
    <row r="361" spans="1:7" ht="33.75" customHeight="1">
      <c r="A361" s="170" t="s">
        <v>20</v>
      </c>
      <c r="B361" s="170"/>
      <c r="C361" s="171" t="s">
        <v>34</v>
      </c>
      <c r="D361" s="171" t="s">
        <v>35</v>
      </c>
      <c r="E361" s="171" t="s">
        <v>6</v>
      </c>
      <c r="F361" s="171" t="s">
        <v>28</v>
      </c>
      <c r="G361" s="172"/>
    </row>
    <row r="362" spans="1:7" ht="16.5" customHeight="1">
      <c r="A362" s="170">
        <v>1</v>
      </c>
      <c r="B362" s="170">
        <v>2</v>
      </c>
      <c r="C362" s="171">
        <v>3</v>
      </c>
      <c r="D362" s="171">
        <v>4</v>
      </c>
      <c r="E362" s="171" t="s">
        <v>36</v>
      </c>
      <c r="F362" s="171">
        <v>6</v>
      </c>
      <c r="G362" s="172"/>
    </row>
    <row r="363" spans="1:7" ht="27" customHeight="1">
      <c r="A363" s="173">
        <v>1</v>
      </c>
      <c r="B363" s="174" t="s">
        <v>233</v>
      </c>
      <c r="C363" s="158">
        <f>D406</f>
        <v>22147.248677331976</v>
      </c>
      <c r="D363" s="158">
        <f>D406</f>
        <v>22147.248677331976</v>
      </c>
      <c r="E363" s="175">
        <f>D363-C363</f>
        <v>0</v>
      </c>
      <c r="F363" s="176">
        <v>0</v>
      </c>
      <c r="G363" s="172"/>
    </row>
    <row r="364" spans="1:8" ht="28.5">
      <c r="A364" s="173">
        <v>2</v>
      </c>
      <c r="B364" s="174" t="s">
        <v>234</v>
      </c>
      <c r="C364" s="158">
        <f>C406</f>
        <v>257499.42170853852</v>
      </c>
      <c r="D364" s="158">
        <f>C406</f>
        <v>257499.42170853852</v>
      </c>
      <c r="E364" s="175">
        <f>D364-C364</f>
        <v>0</v>
      </c>
      <c r="F364" s="177">
        <v>0</v>
      </c>
      <c r="G364" s="172"/>
      <c r="H364" s="10" t="s">
        <v>12</v>
      </c>
    </row>
    <row r="365" ht="14.25">
      <c r="A365" s="52"/>
    </row>
    <row r="366" spans="1:7" ht="14.25">
      <c r="A366" s="9" t="s">
        <v>236</v>
      </c>
      <c r="B366" s="47"/>
      <c r="C366" s="56"/>
      <c r="D366" s="47"/>
      <c r="E366" s="47"/>
      <c r="F366" s="47"/>
      <c r="G366" s="47" t="s">
        <v>12</v>
      </c>
    </row>
    <row r="367" spans="1:8" ht="6" customHeight="1">
      <c r="A367" s="9"/>
      <c r="B367" s="47"/>
      <c r="C367" s="56"/>
      <c r="D367" s="47"/>
      <c r="E367" s="47"/>
      <c r="F367" s="47"/>
      <c r="G367" s="47"/>
      <c r="H367" s="10" t="s">
        <v>12</v>
      </c>
    </row>
    <row r="368" spans="1:5" ht="14.25">
      <c r="A368" s="47"/>
      <c r="B368" s="47"/>
      <c r="C368" s="47"/>
      <c r="D368" s="47"/>
      <c r="E368" s="57" t="s">
        <v>97</v>
      </c>
    </row>
    <row r="369" spans="1:8" ht="43.5" customHeight="1">
      <c r="A369" s="58" t="s">
        <v>37</v>
      </c>
      <c r="B369" s="58" t="s">
        <v>38</v>
      </c>
      <c r="C369" s="59" t="s">
        <v>131</v>
      </c>
      <c r="D369" s="60" t="s">
        <v>235</v>
      </c>
      <c r="E369" s="59" t="s">
        <v>130</v>
      </c>
      <c r="F369" s="227"/>
      <c r="G369" s="227"/>
      <c r="H369" s="172"/>
    </row>
    <row r="370" spans="1:8" ht="15.75" customHeight="1">
      <c r="A370" s="58">
        <v>1</v>
      </c>
      <c r="B370" s="58">
        <v>2</v>
      </c>
      <c r="C370" s="59">
        <v>3</v>
      </c>
      <c r="D370" s="60">
        <v>4</v>
      </c>
      <c r="E370" s="59">
        <v>5</v>
      </c>
      <c r="F370" s="227"/>
      <c r="G370" s="227"/>
      <c r="H370" s="172"/>
    </row>
    <row r="371" spans="1:12" ht="12.75" customHeight="1">
      <c r="A371" s="170">
        <v>1</v>
      </c>
      <c r="B371" s="252" t="s">
        <v>156</v>
      </c>
      <c r="C371" s="158">
        <v>12134.0237627887</v>
      </c>
      <c r="D371" s="158">
        <v>685.4975698580192</v>
      </c>
      <c r="E371" s="144">
        <f aca="true" t="shared" si="29" ref="E371:E406">D371/C371</f>
        <v>0.05649383776222924</v>
      </c>
      <c r="F371" s="228"/>
      <c r="G371" s="229"/>
      <c r="H371" s="188"/>
      <c r="J371" s="315">
        <f>C371-D371</f>
        <v>11448.52619293068</v>
      </c>
      <c r="K371" s="315"/>
      <c r="L371" s="10">
        <f>J371*0.03</f>
        <v>343.4557857879204</v>
      </c>
    </row>
    <row r="372" spans="1:12" ht="12.75" customHeight="1">
      <c r="A372" s="170">
        <v>2</v>
      </c>
      <c r="B372" s="252" t="s">
        <v>157</v>
      </c>
      <c r="C372" s="158">
        <v>4057.821268579514</v>
      </c>
      <c r="D372" s="158">
        <v>181.7498104119809</v>
      </c>
      <c r="E372" s="144">
        <f t="shared" si="29"/>
        <v>0.04478999896306533</v>
      </c>
      <c r="F372" s="228"/>
      <c r="G372" s="229"/>
      <c r="H372" s="188"/>
      <c r="J372" s="315">
        <f aca="true" t="shared" si="30" ref="J372:J405">C372-D372</f>
        <v>3876.071458167533</v>
      </c>
      <c r="K372" s="315"/>
      <c r="L372" s="10">
        <f aca="true" t="shared" si="31" ref="L372:L406">J372*0.03</f>
        <v>116.28214374502598</v>
      </c>
    </row>
    <row r="373" spans="1:12" ht="12.75" customHeight="1">
      <c r="A373" s="170">
        <v>3</v>
      </c>
      <c r="B373" s="252" t="s">
        <v>158</v>
      </c>
      <c r="C373" s="158">
        <v>6459.851076771781</v>
      </c>
      <c r="D373" s="158">
        <v>370.5904658004447</v>
      </c>
      <c r="E373" s="144">
        <f t="shared" si="29"/>
        <v>0.057368267688555144</v>
      </c>
      <c r="F373" s="228"/>
      <c r="G373" s="229"/>
      <c r="H373" s="188"/>
      <c r="J373" s="315">
        <f t="shared" si="30"/>
        <v>6089.260610971336</v>
      </c>
      <c r="K373" s="315"/>
      <c r="L373" s="10">
        <f t="shared" si="31"/>
        <v>182.67781832914008</v>
      </c>
    </row>
    <row r="374" spans="1:12" ht="12.75" customHeight="1">
      <c r="A374" s="170">
        <v>4</v>
      </c>
      <c r="B374" s="252" t="s">
        <v>159</v>
      </c>
      <c r="C374" s="158">
        <v>11203.20570092418</v>
      </c>
      <c r="D374" s="158">
        <v>302.78880935438065</v>
      </c>
      <c r="E374" s="144">
        <f t="shared" si="29"/>
        <v>0.02702697936978903</v>
      </c>
      <c r="F374" s="228"/>
      <c r="G374" s="229" t="s">
        <v>12</v>
      </c>
      <c r="H374" s="188"/>
      <c r="J374" s="315">
        <f t="shared" si="30"/>
        <v>10900.4168915698</v>
      </c>
      <c r="K374" s="315"/>
      <c r="L374" s="10">
        <f t="shared" si="31"/>
        <v>327.01250674709394</v>
      </c>
    </row>
    <row r="375" spans="1:12" ht="12.75" customHeight="1">
      <c r="A375" s="170">
        <v>5</v>
      </c>
      <c r="B375" s="252" t="s">
        <v>160</v>
      </c>
      <c r="C375" s="158">
        <v>8791.904361855748</v>
      </c>
      <c r="D375" s="158">
        <v>624.5693440482519</v>
      </c>
      <c r="E375" s="144">
        <f t="shared" si="29"/>
        <v>0.07103914218607596</v>
      </c>
      <c r="F375" s="228"/>
      <c r="G375" s="229"/>
      <c r="H375" s="188"/>
      <c r="J375" s="315">
        <f t="shared" si="30"/>
        <v>8167.335017807496</v>
      </c>
      <c r="K375" s="315"/>
      <c r="L375" s="10">
        <f t="shared" si="31"/>
        <v>245.02005053422488</v>
      </c>
    </row>
    <row r="376" spans="1:12" ht="12.75" customHeight="1">
      <c r="A376" s="170">
        <v>6</v>
      </c>
      <c r="B376" s="252" t="s">
        <v>161</v>
      </c>
      <c r="C376" s="158">
        <v>2854.969780645464</v>
      </c>
      <c r="D376" s="158">
        <v>341.9779469145003</v>
      </c>
      <c r="E376" s="144">
        <f t="shared" si="29"/>
        <v>0.11978338588129799</v>
      </c>
      <c r="F376" s="228"/>
      <c r="G376" s="229"/>
      <c r="H376" s="188"/>
      <c r="J376" s="315">
        <f t="shared" si="30"/>
        <v>2512.9918337309637</v>
      </c>
      <c r="K376" s="315"/>
      <c r="L376" s="10">
        <f t="shared" si="31"/>
        <v>75.38975501192891</v>
      </c>
    </row>
    <row r="377" spans="1:12" ht="12.75" customHeight="1">
      <c r="A377" s="170">
        <v>7</v>
      </c>
      <c r="B377" s="252" t="s">
        <v>162</v>
      </c>
      <c r="C377" s="158">
        <v>6846.87237315856</v>
      </c>
      <c r="D377" s="158">
        <v>937.8030691473059</v>
      </c>
      <c r="E377" s="144">
        <f t="shared" si="29"/>
        <v>0.13696809550937838</v>
      </c>
      <c r="F377" s="228"/>
      <c r="G377" s="229"/>
      <c r="H377" s="188"/>
      <c r="J377" s="315">
        <f t="shared" si="30"/>
        <v>5909.069304011254</v>
      </c>
      <c r="K377" s="315"/>
      <c r="L377" s="10">
        <f t="shared" si="31"/>
        <v>177.2720791203376</v>
      </c>
    </row>
    <row r="378" spans="1:12" ht="12.75" customHeight="1">
      <c r="A378" s="170">
        <v>8</v>
      </c>
      <c r="B378" s="252" t="s">
        <v>163</v>
      </c>
      <c r="C378" s="158">
        <v>4352.627850387248</v>
      </c>
      <c r="D378" s="158">
        <v>579.8689676801628</v>
      </c>
      <c r="E378" s="144">
        <f t="shared" si="29"/>
        <v>0.13322273063812992</v>
      </c>
      <c r="F378" s="228"/>
      <c r="G378" s="229"/>
      <c r="H378" s="188"/>
      <c r="J378" s="315">
        <f t="shared" si="30"/>
        <v>3772.7588827070854</v>
      </c>
      <c r="K378" s="315"/>
      <c r="L378" s="10">
        <f t="shared" si="31"/>
        <v>113.18276648121255</v>
      </c>
    </row>
    <row r="379" spans="1:12" ht="12.75" customHeight="1">
      <c r="A379" s="170">
        <v>9</v>
      </c>
      <c r="B379" s="252" t="s">
        <v>164</v>
      </c>
      <c r="C379" s="158">
        <v>6241.395188627925</v>
      </c>
      <c r="D379" s="158">
        <v>1021.8839755993372</v>
      </c>
      <c r="E379" s="144">
        <f t="shared" si="29"/>
        <v>0.16372685028200926</v>
      </c>
      <c r="F379" s="228"/>
      <c r="G379" s="229"/>
      <c r="H379" s="188"/>
      <c r="J379" s="315">
        <f t="shared" si="30"/>
        <v>5219.511213028587</v>
      </c>
      <c r="K379" s="315"/>
      <c r="L379" s="10">
        <f t="shared" si="31"/>
        <v>156.5853363908576</v>
      </c>
    </row>
    <row r="380" spans="1:12" ht="12.75" customHeight="1">
      <c r="A380" s="170">
        <v>10</v>
      </c>
      <c r="B380" s="252" t="s">
        <v>165</v>
      </c>
      <c r="C380" s="158">
        <v>2479.070852730034</v>
      </c>
      <c r="D380" s="158">
        <v>275.3124595101526</v>
      </c>
      <c r="E380" s="144">
        <f t="shared" si="29"/>
        <v>0.11105469583774483</v>
      </c>
      <c r="F380" s="228"/>
      <c r="G380" s="229"/>
      <c r="H380" s="188"/>
      <c r="J380" s="315">
        <f t="shared" si="30"/>
        <v>2203.7583932198813</v>
      </c>
      <c r="K380" s="315"/>
      <c r="L380" s="10">
        <f t="shared" si="31"/>
        <v>66.11275179659644</v>
      </c>
    </row>
    <row r="381" spans="1:12" ht="12.75" customHeight="1">
      <c r="A381" s="170">
        <v>11</v>
      </c>
      <c r="B381" s="252" t="s">
        <v>166</v>
      </c>
      <c r="C381" s="158">
        <v>2949.348199010106</v>
      </c>
      <c r="D381" s="158">
        <v>507.36072798458326</v>
      </c>
      <c r="E381" s="144">
        <f t="shared" si="29"/>
        <v>0.17202469622097163</v>
      </c>
      <c r="F381" s="228"/>
      <c r="G381" s="229"/>
      <c r="H381" s="188"/>
      <c r="J381" s="315">
        <f t="shared" si="30"/>
        <v>2441.9874710255226</v>
      </c>
      <c r="K381" s="315"/>
      <c r="L381" s="10">
        <f t="shared" si="31"/>
        <v>73.25962413076567</v>
      </c>
    </row>
    <row r="382" spans="1:12" ht="12.75" customHeight="1">
      <c r="A382" s="170">
        <v>12</v>
      </c>
      <c r="B382" s="252" t="s">
        <v>167</v>
      </c>
      <c r="C382" s="158">
        <v>3051.8024167317753</v>
      </c>
      <c r="D382" s="158">
        <v>698.4998158714291</v>
      </c>
      <c r="E382" s="144">
        <f t="shared" si="29"/>
        <v>0.2288810743584979</v>
      </c>
      <c r="F382" s="228"/>
      <c r="G382" s="229"/>
      <c r="H382" s="188"/>
      <c r="J382" s="315">
        <f t="shared" si="30"/>
        <v>2353.3026008603465</v>
      </c>
      <c r="K382" s="315"/>
      <c r="L382" s="10">
        <f t="shared" si="31"/>
        <v>70.59907802581039</v>
      </c>
    </row>
    <row r="383" spans="1:12" ht="12.75" customHeight="1">
      <c r="A383" s="170">
        <v>13</v>
      </c>
      <c r="B383" s="252" t="s">
        <v>168</v>
      </c>
      <c r="C383" s="158">
        <v>11843.091812683568</v>
      </c>
      <c r="D383" s="158">
        <v>1581.9953032985704</v>
      </c>
      <c r="E383" s="144">
        <f t="shared" si="29"/>
        <v>0.13357958616890098</v>
      </c>
      <c r="F383" s="228"/>
      <c r="G383" s="229"/>
      <c r="H383" s="188"/>
      <c r="J383" s="315">
        <f t="shared" si="30"/>
        <v>10261.096509384997</v>
      </c>
      <c r="K383" s="315"/>
      <c r="L383" s="10">
        <f t="shared" si="31"/>
        <v>307.8328952815499</v>
      </c>
    </row>
    <row r="384" spans="1:12" ht="12.75" customHeight="1">
      <c r="A384" s="170">
        <v>14</v>
      </c>
      <c r="B384" s="252" t="s">
        <v>169</v>
      </c>
      <c r="C384" s="158">
        <v>5997.2859591153465</v>
      </c>
      <c r="D384" s="158">
        <v>1031.807434502266</v>
      </c>
      <c r="E384" s="144">
        <f t="shared" si="29"/>
        <v>0.17204572894077355</v>
      </c>
      <c r="F384" s="228"/>
      <c r="G384" s="229"/>
      <c r="H384" s="188"/>
      <c r="J384" s="315">
        <f t="shared" si="30"/>
        <v>4965.4785246130805</v>
      </c>
      <c r="K384" s="315"/>
      <c r="L384" s="10">
        <f t="shared" si="31"/>
        <v>148.9643557383924</v>
      </c>
    </row>
    <row r="385" spans="1:12" ht="12.75" customHeight="1">
      <c r="A385" s="170">
        <v>15</v>
      </c>
      <c r="B385" s="252" t="s">
        <v>170</v>
      </c>
      <c r="C385" s="158">
        <v>9423.527858156278</v>
      </c>
      <c r="D385" s="158">
        <v>1106.0920014563535</v>
      </c>
      <c r="E385" s="144">
        <f t="shared" si="29"/>
        <v>0.11737557506120234</v>
      </c>
      <c r="F385" s="228"/>
      <c r="G385" s="229"/>
      <c r="H385" s="188"/>
      <c r="J385" s="315">
        <f t="shared" si="30"/>
        <v>8317.435856699925</v>
      </c>
      <c r="K385" s="315"/>
      <c r="L385" s="10">
        <f t="shared" si="31"/>
        <v>249.52307570099777</v>
      </c>
    </row>
    <row r="386" spans="1:12" ht="12.75" customHeight="1">
      <c r="A386" s="170">
        <v>16</v>
      </c>
      <c r="B386" s="252" t="s">
        <v>171</v>
      </c>
      <c r="C386" s="158">
        <v>7335.54275196997</v>
      </c>
      <c r="D386" s="158">
        <v>393.7968913171849</v>
      </c>
      <c r="E386" s="144">
        <f t="shared" si="29"/>
        <v>0.05368340211928152</v>
      </c>
      <c r="F386" s="228"/>
      <c r="G386" s="229"/>
      <c r="H386" s="188"/>
      <c r="J386" s="315">
        <f t="shared" si="30"/>
        <v>6941.745860652785</v>
      </c>
      <c r="K386" s="315"/>
      <c r="L386" s="10">
        <f t="shared" si="31"/>
        <v>208.25237581958356</v>
      </c>
    </row>
    <row r="387" spans="1:12" ht="12.75" customHeight="1">
      <c r="A387" s="170">
        <v>17</v>
      </c>
      <c r="B387" s="252" t="s">
        <v>172</v>
      </c>
      <c r="C387" s="158">
        <v>15464.356563913028</v>
      </c>
      <c r="D387" s="158">
        <v>-189.40710544729063</v>
      </c>
      <c r="E387" s="144">
        <f t="shared" si="29"/>
        <v>-0.012247978418273353</v>
      </c>
      <c r="F387" s="228"/>
      <c r="G387" s="229"/>
      <c r="H387" s="188"/>
      <c r="J387" s="315">
        <f t="shared" si="30"/>
        <v>15653.76366936032</v>
      </c>
      <c r="K387" s="315"/>
      <c r="L387" s="10">
        <f t="shared" si="31"/>
        <v>469.61291008080957</v>
      </c>
    </row>
    <row r="388" spans="1:12" ht="12.75" customHeight="1">
      <c r="A388" s="170">
        <v>18</v>
      </c>
      <c r="B388" s="252" t="s">
        <v>173</v>
      </c>
      <c r="C388" s="158">
        <v>9135.249354266341</v>
      </c>
      <c r="D388" s="158">
        <v>580.0493594705108</v>
      </c>
      <c r="E388" s="144">
        <f t="shared" si="29"/>
        <v>0.06349573361121405</v>
      </c>
      <c r="F388" s="228"/>
      <c r="G388" s="229"/>
      <c r="H388" s="188"/>
      <c r="J388" s="315">
        <f t="shared" si="30"/>
        <v>8555.19999479583</v>
      </c>
      <c r="K388" s="315"/>
      <c r="L388" s="10">
        <f t="shared" si="31"/>
        <v>256.6559998438749</v>
      </c>
    </row>
    <row r="389" spans="1:12" ht="12.75" customHeight="1">
      <c r="A389" s="170">
        <v>19</v>
      </c>
      <c r="B389" s="252" t="s">
        <v>174</v>
      </c>
      <c r="C389" s="158">
        <v>9297.502363980719</v>
      </c>
      <c r="D389" s="158">
        <v>993.9847413568468</v>
      </c>
      <c r="E389" s="144">
        <f t="shared" si="29"/>
        <v>0.10690879146292284</v>
      </c>
      <c r="F389" s="228"/>
      <c r="G389" s="229"/>
      <c r="H389" s="188"/>
      <c r="J389" s="315">
        <f t="shared" si="30"/>
        <v>8303.517622623873</v>
      </c>
      <c r="K389" s="315"/>
      <c r="L389" s="10">
        <f t="shared" si="31"/>
        <v>249.10552867871618</v>
      </c>
    </row>
    <row r="390" spans="1:12" ht="12.75" customHeight="1">
      <c r="A390" s="170">
        <v>20</v>
      </c>
      <c r="B390" s="252" t="s">
        <v>175</v>
      </c>
      <c r="C390" s="158">
        <v>4263.005622468209</v>
      </c>
      <c r="D390" s="158">
        <v>692.3413495895361</v>
      </c>
      <c r="E390" s="144">
        <f t="shared" si="29"/>
        <v>0.16240685818957049</v>
      </c>
      <c r="F390" s="228"/>
      <c r="G390" s="229"/>
      <c r="H390" s="188"/>
      <c r="J390" s="315">
        <f t="shared" si="30"/>
        <v>3570.6642728786733</v>
      </c>
      <c r="K390" s="315"/>
      <c r="L390" s="10">
        <f t="shared" si="31"/>
        <v>107.1199281863602</v>
      </c>
    </row>
    <row r="391" spans="1:12" ht="12.75" customHeight="1">
      <c r="A391" s="170">
        <v>21</v>
      </c>
      <c r="B391" s="252" t="s">
        <v>176</v>
      </c>
      <c r="C391" s="158">
        <v>16030.496388949368</v>
      </c>
      <c r="D391" s="158">
        <v>673.2886489887769</v>
      </c>
      <c r="E391" s="144">
        <f t="shared" si="29"/>
        <v>0.04200048661330967</v>
      </c>
      <c r="F391" s="228"/>
      <c r="G391" s="229"/>
      <c r="H391" s="188"/>
      <c r="J391" s="315">
        <f t="shared" si="30"/>
        <v>15357.207739960591</v>
      </c>
      <c r="K391" s="315"/>
      <c r="L391" s="10">
        <f t="shared" si="31"/>
        <v>460.71623219881775</v>
      </c>
    </row>
    <row r="392" spans="1:12" ht="12.75" customHeight="1">
      <c r="A392" s="170">
        <v>22</v>
      </c>
      <c r="B392" s="252" t="s">
        <v>177</v>
      </c>
      <c r="C392" s="158">
        <v>4525.422288835951</v>
      </c>
      <c r="D392" s="158">
        <v>399.01526499070405</v>
      </c>
      <c r="E392" s="144">
        <f t="shared" si="29"/>
        <v>0.0881719405446559</v>
      </c>
      <c r="F392" s="228"/>
      <c r="G392" s="229"/>
      <c r="H392" s="188"/>
      <c r="J392" s="315">
        <f t="shared" si="30"/>
        <v>4126.407023845247</v>
      </c>
      <c r="K392" s="315"/>
      <c r="L392" s="10">
        <f t="shared" si="31"/>
        <v>123.7922107153574</v>
      </c>
    </row>
    <row r="393" spans="1:12" ht="12.75" customHeight="1">
      <c r="A393" s="170">
        <v>23</v>
      </c>
      <c r="B393" s="252" t="s">
        <v>178</v>
      </c>
      <c r="C393" s="158">
        <v>5650.315065955521</v>
      </c>
      <c r="D393" s="158">
        <v>613.492734362339</v>
      </c>
      <c r="E393" s="144">
        <f t="shared" si="29"/>
        <v>0.10857673018249499</v>
      </c>
      <c r="F393" s="228"/>
      <c r="G393" s="229"/>
      <c r="H393" s="188"/>
      <c r="J393" s="315">
        <f t="shared" si="30"/>
        <v>5036.822331593183</v>
      </c>
      <c r="K393" s="315"/>
      <c r="L393" s="10">
        <f t="shared" si="31"/>
        <v>151.1046699477955</v>
      </c>
    </row>
    <row r="394" spans="1:12" ht="12.75" customHeight="1">
      <c r="A394" s="170">
        <v>24</v>
      </c>
      <c r="B394" s="252" t="s">
        <v>179</v>
      </c>
      <c r="C394" s="158">
        <v>18970.073040865274</v>
      </c>
      <c r="D394" s="158">
        <v>690.7604795372627</v>
      </c>
      <c r="E394" s="144">
        <f t="shared" si="29"/>
        <v>0.036413169208638706</v>
      </c>
      <c r="F394" s="228"/>
      <c r="G394" s="229"/>
      <c r="H394" s="188"/>
      <c r="J394" s="315">
        <f t="shared" si="30"/>
        <v>18279.312561328014</v>
      </c>
      <c r="K394" s="315"/>
      <c r="L394" s="10">
        <f t="shared" si="31"/>
        <v>548.3793768398403</v>
      </c>
    </row>
    <row r="395" spans="1:12" ht="12.75" customHeight="1">
      <c r="A395" s="170">
        <v>25</v>
      </c>
      <c r="B395" s="252" t="s">
        <v>180</v>
      </c>
      <c r="C395" s="158">
        <v>4483.561210762858</v>
      </c>
      <c r="D395" s="158">
        <v>958.6568235398886</v>
      </c>
      <c r="E395" s="144">
        <f t="shared" si="29"/>
        <v>0.21381593302186175</v>
      </c>
      <c r="F395" s="228"/>
      <c r="G395" s="229"/>
      <c r="H395" s="188"/>
      <c r="J395" s="315">
        <f t="shared" si="30"/>
        <v>3524.904387222969</v>
      </c>
      <c r="K395" s="315"/>
      <c r="L395" s="10">
        <f t="shared" si="31"/>
        <v>105.74713161668906</v>
      </c>
    </row>
    <row r="396" spans="1:12" ht="12.75" customHeight="1">
      <c r="A396" s="170">
        <v>26</v>
      </c>
      <c r="B396" s="252" t="s">
        <v>181</v>
      </c>
      <c r="C396" s="158">
        <v>3466.5019023951218</v>
      </c>
      <c r="D396" s="158">
        <v>339.13710733305265</v>
      </c>
      <c r="E396" s="144">
        <f t="shared" si="29"/>
        <v>0.09783266153661463</v>
      </c>
      <c r="F396" s="228"/>
      <c r="G396" s="229"/>
      <c r="H396" s="188"/>
      <c r="J396" s="315">
        <f t="shared" si="30"/>
        <v>3127.364795062069</v>
      </c>
      <c r="K396" s="315"/>
      <c r="L396" s="10">
        <f t="shared" si="31"/>
        <v>93.82094385186207</v>
      </c>
    </row>
    <row r="397" spans="1:12" ht="12.75" customHeight="1">
      <c r="A397" s="170">
        <v>27</v>
      </c>
      <c r="B397" s="252" t="s">
        <v>182</v>
      </c>
      <c r="C397" s="158">
        <v>7454.312902444007</v>
      </c>
      <c r="D397" s="158">
        <v>765.5802052610184</v>
      </c>
      <c r="E397" s="144">
        <f t="shared" si="29"/>
        <v>0.10270298755637311</v>
      </c>
      <c r="F397" s="228"/>
      <c r="G397" s="229"/>
      <c r="H397" s="188"/>
      <c r="J397" s="315">
        <f t="shared" si="30"/>
        <v>6688.732697182988</v>
      </c>
      <c r="K397" s="315"/>
      <c r="L397" s="10">
        <f t="shared" si="31"/>
        <v>200.66198091548964</v>
      </c>
    </row>
    <row r="398" spans="1:12" ht="12.75" customHeight="1">
      <c r="A398" s="170">
        <v>28</v>
      </c>
      <c r="B398" s="252" t="s">
        <v>183</v>
      </c>
      <c r="C398" s="158">
        <v>7177.416265790484</v>
      </c>
      <c r="D398" s="158">
        <v>920.2898037850423</v>
      </c>
      <c r="E398" s="144">
        <f t="shared" si="29"/>
        <v>0.12822020762142408</v>
      </c>
      <c r="F398" s="228"/>
      <c r="G398" s="229"/>
      <c r="H398" s="188"/>
      <c r="J398" s="315">
        <f t="shared" si="30"/>
        <v>6257.126462005443</v>
      </c>
      <c r="K398" s="315"/>
      <c r="L398" s="10">
        <f t="shared" si="31"/>
        <v>187.71379386016326</v>
      </c>
    </row>
    <row r="399" spans="1:12" ht="12.75" customHeight="1">
      <c r="A399" s="170">
        <v>29</v>
      </c>
      <c r="B399" s="252" t="s">
        <v>184</v>
      </c>
      <c r="C399" s="158">
        <v>1575.4644801568613</v>
      </c>
      <c r="D399" s="158">
        <v>277.54494780422806</v>
      </c>
      <c r="E399" s="144">
        <f t="shared" si="29"/>
        <v>0.1761670613967725</v>
      </c>
      <c r="F399" s="228"/>
      <c r="G399" s="229"/>
      <c r="H399" s="188"/>
      <c r="J399" s="315">
        <f t="shared" si="30"/>
        <v>1297.9195323526333</v>
      </c>
      <c r="K399" s="315"/>
      <c r="L399" s="10">
        <f t="shared" si="31"/>
        <v>38.93758597057899</v>
      </c>
    </row>
    <row r="400" spans="1:12" ht="12.75" customHeight="1">
      <c r="A400" s="170">
        <v>30</v>
      </c>
      <c r="B400" s="252" t="s">
        <v>185</v>
      </c>
      <c r="C400" s="158">
        <v>13028.292584850187</v>
      </c>
      <c r="D400" s="158">
        <v>1166.218649962153</v>
      </c>
      <c r="E400" s="144">
        <f t="shared" si="29"/>
        <v>0.08951431220682579</v>
      </c>
      <c r="F400" s="228"/>
      <c r="G400" s="229"/>
      <c r="H400" s="188"/>
      <c r="J400" s="315">
        <f t="shared" si="30"/>
        <v>11862.073934888034</v>
      </c>
      <c r="K400" s="315"/>
      <c r="L400" s="10">
        <f t="shared" si="31"/>
        <v>355.86221804664103</v>
      </c>
    </row>
    <row r="401" spans="1:12" ht="12.75" customHeight="1">
      <c r="A401" s="170">
        <v>31</v>
      </c>
      <c r="B401" s="252" t="s">
        <v>186</v>
      </c>
      <c r="C401" s="158">
        <v>12227.316561066862</v>
      </c>
      <c r="D401" s="158">
        <v>506.59170768956574</v>
      </c>
      <c r="E401" s="144">
        <f t="shared" si="29"/>
        <v>0.041431143551366796</v>
      </c>
      <c r="F401" s="228"/>
      <c r="G401" s="229"/>
      <c r="H401" s="188"/>
      <c r="J401" s="315">
        <f t="shared" si="30"/>
        <v>11720.724853377296</v>
      </c>
      <c r="K401" s="315"/>
      <c r="L401" s="10">
        <f t="shared" si="31"/>
        <v>351.6217456013189</v>
      </c>
    </row>
    <row r="402" spans="1:12" ht="12.75" customHeight="1">
      <c r="A402" s="170">
        <v>32</v>
      </c>
      <c r="B402" s="252" t="s">
        <v>187</v>
      </c>
      <c r="C402" s="158">
        <v>5814.8218286111505</v>
      </c>
      <c r="D402" s="158">
        <v>201.57993065918845</v>
      </c>
      <c r="E402" s="144">
        <f t="shared" si="29"/>
        <v>0.03466657046434991</v>
      </c>
      <c r="F402" s="228"/>
      <c r="G402" s="229"/>
      <c r="H402" s="188"/>
      <c r="J402" s="315">
        <f t="shared" si="30"/>
        <v>5613.2418979519625</v>
      </c>
      <c r="K402" s="315"/>
      <c r="L402" s="10">
        <f t="shared" si="31"/>
        <v>168.39725693855888</v>
      </c>
    </row>
    <row r="403" spans="1:12" ht="12.75" customHeight="1">
      <c r="A403" s="170">
        <v>33</v>
      </c>
      <c r="B403" s="252" t="s">
        <v>188</v>
      </c>
      <c r="C403" s="158">
        <v>2620.293454522145</v>
      </c>
      <c r="D403" s="158">
        <v>172.85515261698583</v>
      </c>
      <c r="E403" s="144">
        <f t="shared" si="29"/>
        <v>0.06596786032444939</v>
      </c>
      <c r="F403" s="228"/>
      <c r="G403" s="229"/>
      <c r="H403" s="188"/>
      <c r="J403" s="315">
        <f t="shared" si="30"/>
        <v>2447.4383019051593</v>
      </c>
      <c r="K403" s="315"/>
      <c r="L403" s="10">
        <f t="shared" si="31"/>
        <v>73.42314905715477</v>
      </c>
    </row>
    <row r="404" spans="1:12" ht="12.75" customHeight="1">
      <c r="A404" s="170">
        <v>34</v>
      </c>
      <c r="B404" s="252" t="s">
        <v>189</v>
      </c>
      <c r="C404" s="158">
        <v>3444.819857653332</v>
      </c>
      <c r="D404" s="158">
        <v>1016.724258926215</v>
      </c>
      <c r="E404" s="144">
        <f t="shared" si="29"/>
        <v>0.2951458424356693</v>
      </c>
      <c r="F404" s="228"/>
      <c r="G404" s="229"/>
      <c r="H404" s="188"/>
      <c r="J404" s="315">
        <f t="shared" si="30"/>
        <v>2428.095598727117</v>
      </c>
      <c r="K404" s="315"/>
      <c r="L404" s="10">
        <f t="shared" si="31"/>
        <v>72.8428679618135</v>
      </c>
    </row>
    <row r="405" spans="1:12" ht="12.75" customHeight="1">
      <c r="A405" s="170">
        <v>35</v>
      </c>
      <c r="B405" s="252" t="s">
        <v>190</v>
      </c>
      <c r="C405" s="158">
        <v>6847.858756914902</v>
      </c>
      <c r="D405" s="158">
        <v>726.950024150995</v>
      </c>
      <c r="E405" s="144">
        <f t="shared" si="29"/>
        <v>0.10615727484404198</v>
      </c>
      <c r="F405" s="228"/>
      <c r="G405" s="229"/>
      <c r="H405" s="188"/>
      <c r="J405" s="315">
        <f t="shared" si="30"/>
        <v>6120.908732763907</v>
      </c>
      <c r="K405" s="315"/>
      <c r="L405" s="10">
        <f t="shared" si="31"/>
        <v>183.62726198291722</v>
      </c>
    </row>
    <row r="406" spans="1:12" ht="12.75" customHeight="1">
      <c r="A406" s="33"/>
      <c r="B406" s="1" t="s">
        <v>27</v>
      </c>
      <c r="C406" s="159">
        <v>257499.42170853852</v>
      </c>
      <c r="D406" s="159">
        <v>22147.248677331976</v>
      </c>
      <c r="E406" s="143">
        <f t="shared" si="29"/>
        <v>0.08600892588566768</v>
      </c>
      <c r="F406" s="228"/>
      <c r="G406" s="229"/>
      <c r="H406" s="188"/>
      <c r="J406" s="315">
        <f>C406-D406</f>
        <v>235352.17303120653</v>
      </c>
      <c r="K406" s="315"/>
      <c r="L406" s="10">
        <f t="shared" si="31"/>
        <v>7060.565190936196</v>
      </c>
    </row>
    <row r="407" spans="1:8" ht="14.25">
      <c r="A407" s="39"/>
      <c r="B407" s="2"/>
      <c r="C407" s="63"/>
      <c r="D407" s="25"/>
      <c r="E407" s="64"/>
      <c r="F407" s="230"/>
      <c r="G407" s="231"/>
      <c r="H407" s="230"/>
    </row>
    <row r="408" spans="1:8" ht="14.25">
      <c r="A408" s="39"/>
      <c r="B408" s="2"/>
      <c r="C408" s="63"/>
      <c r="D408" s="25"/>
      <c r="E408" s="64"/>
      <c r="F408" s="25"/>
      <c r="G408" s="63"/>
      <c r="H408" s="25"/>
    </row>
    <row r="409" spans="1:7" ht="14.25">
      <c r="A409" s="9" t="s">
        <v>216</v>
      </c>
      <c r="B409" s="47"/>
      <c r="C409" s="56"/>
      <c r="D409" s="47"/>
      <c r="E409" s="47"/>
      <c r="F409" s="47"/>
      <c r="G409" s="47"/>
    </row>
    <row r="410" spans="1:5" ht="14.25">
      <c r="A410" s="47"/>
      <c r="B410" s="47"/>
      <c r="C410" s="47"/>
      <c r="D410" s="47"/>
      <c r="E410" s="57" t="s">
        <v>97</v>
      </c>
    </row>
    <row r="411" spans="1:7" ht="52.5" customHeight="1">
      <c r="A411" s="58" t="s">
        <v>37</v>
      </c>
      <c r="B411" s="58" t="s">
        <v>38</v>
      </c>
      <c r="C411" s="59" t="s">
        <v>131</v>
      </c>
      <c r="D411" s="191" t="s">
        <v>217</v>
      </c>
      <c r="E411" s="59" t="s">
        <v>129</v>
      </c>
      <c r="F411" s="61"/>
      <c r="G411" s="62"/>
    </row>
    <row r="412" spans="1:7" ht="12.75" customHeight="1">
      <c r="A412" s="58">
        <v>1</v>
      </c>
      <c r="B412" s="58">
        <v>2</v>
      </c>
      <c r="C412" s="59">
        <v>3</v>
      </c>
      <c r="D412" s="60">
        <v>4</v>
      </c>
      <c r="E412" s="59">
        <v>5</v>
      </c>
      <c r="F412" s="61"/>
      <c r="G412" s="62"/>
    </row>
    <row r="413" spans="1:7" ht="12.75" customHeight="1">
      <c r="A413" s="170">
        <v>1</v>
      </c>
      <c r="B413" s="252" t="s">
        <v>156</v>
      </c>
      <c r="C413" s="158">
        <v>12134.0237627887</v>
      </c>
      <c r="D413" s="158">
        <v>38.02911985801893</v>
      </c>
      <c r="E413" s="145">
        <f aca="true" t="shared" si="32" ref="E413:E448">D413/C413</f>
        <v>0.0031340897794054504</v>
      </c>
      <c r="F413" s="139"/>
      <c r="G413" s="30"/>
    </row>
    <row r="414" spans="1:7" ht="12.75" customHeight="1">
      <c r="A414" s="170">
        <v>2</v>
      </c>
      <c r="B414" s="252" t="s">
        <v>157</v>
      </c>
      <c r="C414" s="158">
        <v>4057.821268579514</v>
      </c>
      <c r="D414" s="158">
        <v>-862.9586895880186</v>
      </c>
      <c r="E414" s="145">
        <f t="shared" si="32"/>
        <v>-0.21266552479037773</v>
      </c>
      <c r="F414" s="139"/>
      <c r="G414" s="30"/>
    </row>
    <row r="415" spans="1:7" ht="12.75" customHeight="1">
      <c r="A415" s="170">
        <v>3</v>
      </c>
      <c r="B415" s="252" t="s">
        <v>158</v>
      </c>
      <c r="C415" s="158">
        <v>6459.851076771781</v>
      </c>
      <c r="D415" s="158">
        <v>-54.96383419955464</v>
      </c>
      <c r="E415" s="145">
        <f t="shared" si="32"/>
        <v>-0.008508529615673747</v>
      </c>
      <c r="F415" s="139"/>
      <c r="G415" s="30"/>
    </row>
    <row r="416" spans="1:7" ht="12.75" customHeight="1">
      <c r="A416" s="170">
        <v>4</v>
      </c>
      <c r="B416" s="252" t="s">
        <v>159</v>
      </c>
      <c r="C416" s="158">
        <v>11203.20570092418</v>
      </c>
      <c r="D416" s="158">
        <v>-1454.5285746456107</v>
      </c>
      <c r="E416" s="145">
        <f t="shared" si="32"/>
        <v>-0.12983146194714812</v>
      </c>
      <c r="F416" s="139"/>
      <c r="G416" s="30"/>
    </row>
    <row r="417" spans="1:7" ht="12.75" customHeight="1">
      <c r="A417" s="170">
        <v>5</v>
      </c>
      <c r="B417" s="252" t="s">
        <v>160</v>
      </c>
      <c r="C417" s="158">
        <v>8791.904361855748</v>
      </c>
      <c r="D417" s="158">
        <v>167.63691204825182</v>
      </c>
      <c r="E417" s="145">
        <f t="shared" si="32"/>
        <v>0.019067190127267025</v>
      </c>
      <c r="F417" s="139"/>
      <c r="G417" s="30"/>
    </row>
    <row r="418" spans="1:7" ht="12.75" customHeight="1">
      <c r="A418" s="170">
        <v>6</v>
      </c>
      <c r="B418" s="252" t="s">
        <v>161</v>
      </c>
      <c r="C418" s="158">
        <v>2854.969780645464</v>
      </c>
      <c r="D418" s="158">
        <v>72.2487809145</v>
      </c>
      <c r="E418" s="145">
        <f t="shared" si="32"/>
        <v>0.02530632071985213</v>
      </c>
      <c r="F418" s="139"/>
      <c r="G418" s="30"/>
    </row>
    <row r="419" spans="1:7" ht="12.75" customHeight="1">
      <c r="A419" s="170">
        <v>7</v>
      </c>
      <c r="B419" s="252" t="s">
        <v>162</v>
      </c>
      <c r="C419" s="158">
        <v>6846.87237315856</v>
      </c>
      <c r="D419" s="158">
        <v>720.0477191473069</v>
      </c>
      <c r="E419" s="145">
        <f t="shared" si="32"/>
        <v>0.10516447217127528</v>
      </c>
      <c r="F419" s="139"/>
      <c r="G419" s="30"/>
    </row>
    <row r="420" spans="1:7" ht="12.75" customHeight="1">
      <c r="A420" s="170">
        <v>8</v>
      </c>
      <c r="B420" s="252" t="s">
        <v>163</v>
      </c>
      <c r="C420" s="158">
        <v>4352.627850387248</v>
      </c>
      <c r="D420" s="158">
        <v>-31.50097231983682</v>
      </c>
      <c r="E420" s="145">
        <f t="shared" si="32"/>
        <v>-0.007237230795422636</v>
      </c>
      <c r="F420" s="139"/>
      <c r="G420" s="30"/>
    </row>
    <row r="421" spans="1:7" ht="12.75" customHeight="1">
      <c r="A421" s="170">
        <v>9</v>
      </c>
      <c r="B421" s="252" t="s">
        <v>164</v>
      </c>
      <c r="C421" s="158">
        <v>6241.395188627925</v>
      </c>
      <c r="D421" s="158">
        <v>-83.36675040066257</v>
      </c>
      <c r="E421" s="145">
        <f t="shared" si="32"/>
        <v>-0.013357069674511265</v>
      </c>
      <c r="F421" s="139"/>
      <c r="G421" s="30"/>
    </row>
    <row r="422" spans="1:7" ht="12.75" customHeight="1">
      <c r="A422" s="170">
        <v>10</v>
      </c>
      <c r="B422" s="252" t="s">
        <v>165</v>
      </c>
      <c r="C422" s="158">
        <v>2479.070852730034</v>
      </c>
      <c r="D422" s="158">
        <v>90.61520951015234</v>
      </c>
      <c r="E422" s="145">
        <f t="shared" si="32"/>
        <v>0.036552085395366536</v>
      </c>
      <c r="F422" s="139"/>
      <c r="G422" s="30"/>
    </row>
    <row r="423" spans="1:7" ht="12.75" customHeight="1">
      <c r="A423" s="170">
        <v>11</v>
      </c>
      <c r="B423" s="252" t="s">
        <v>166</v>
      </c>
      <c r="C423" s="158">
        <v>2949.348199010106</v>
      </c>
      <c r="D423" s="158">
        <v>306.28597798458304</v>
      </c>
      <c r="E423" s="145">
        <f t="shared" si="32"/>
        <v>0.10384870056624113</v>
      </c>
      <c r="F423" s="139"/>
      <c r="G423" s="30"/>
    </row>
    <row r="424" spans="1:7" ht="12.75" customHeight="1">
      <c r="A424" s="170">
        <v>12</v>
      </c>
      <c r="B424" s="252" t="s">
        <v>167</v>
      </c>
      <c r="C424" s="158">
        <v>3051.8024167317753</v>
      </c>
      <c r="D424" s="158">
        <v>210.6660383714293</v>
      </c>
      <c r="E424" s="145">
        <f t="shared" si="32"/>
        <v>0.06903003851639745</v>
      </c>
      <c r="F424" s="139"/>
      <c r="G424" s="30"/>
    </row>
    <row r="425" spans="1:7" ht="12.75" customHeight="1">
      <c r="A425" s="170">
        <v>13</v>
      </c>
      <c r="B425" s="252" t="s">
        <v>168</v>
      </c>
      <c r="C425" s="158">
        <v>11843.091812683568</v>
      </c>
      <c r="D425" s="158">
        <v>-2426.0114660014287</v>
      </c>
      <c r="E425" s="145">
        <f t="shared" si="32"/>
        <v>-0.20484612501300117</v>
      </c>
      <c r="F425" s="139"/>
      <c r="G425" s="30"/>
    </row>
    <row r="426" spans="1:7" ht="12.75" customHeight="1">
      <c r="A426" s="170">
        <v>14</v>
      </c>
      <c r="B426" s="252" t="s">
        <v>169</v>
      </c>
      <c r="C426" s="158">
        <v>5997.2859591153465</v>
      </c>
      <c r="D426" s="158">
        <v>-872.6748534977328</v>
      </c>
      <c r="E426" s="145">
        <f t="shared" si="32"/>
        <v>-0.14551162966830752</v>
      </c>
      <c r="F426" s="139"/>
      <c r="G426" s="30"/>
    </row>
    <row r="427" spans="1:7" ht="12.75" customHeight="1">
      <c r="A427" s="170">
        <v>15</v>
      </c>
      <c r="B427" s="252" t="s">
        <v>170</v>
      </c>
      <c r="C427" s="158">
        <v>9423.527858156278</v>
      </c>
      <c r="D427" s="158">
        <v>475.08665145635314</v>
      </c>
      <c r="E427" s="145">
        <f t="shared" si="32"/>
        <v>0.050414946356332445</v>
      </c>
      <c r="F427" s="139"/>
      <c r="G427" s="30"/>
    </row>
    <row r="428" spans="1:7" ht="12.75" customHeight="1">
      <c r="A428" s="170">
        <v>16</v>
      </c>
      <c r="B428" s="252" t="s">
        <v>171</v>
      </c>
      <c r="C428" s="158">
        <v>7335.54275196997</v>
      </c>
      <c r="D428" s="158">
        <v>-907.943644762815</v>
      </c>
      <c r="E428" s="145">
        <f t="shared" si="32"/>
        <v>-0.12377320608198834</v>
      </c>
      <c r="F428" s="139"/>
      <c r="G428" s="30"/>
    </row>
    <row r="429" spans="1:7" ht="12.75" customHeight="1">
      <c r="A429" s="170">
        <v>17</v>
      </c>
      <c r="B429" s="252" t="s">
        <v>172</v>
      </c>
      <c r="C429" s="158">
        <v>15464.356563913028</v>
      </c>
      <c r="D429" s="158">
        <v>-1358.4971054472908</v>
      </c>
      <c r="E429" s="145">
        <f t="shared" si="32"/>
        <v>-0.08784698541014131</v>
      </c>
      <c r="F429" s="139"/>
      <c r="G429" s="30"/>
    </row>
    <row r="430" spans="1:7" ht="12.75" customHeight="1">
      <c r="A430" s="170">
        <v>18</v>
      </c>
      <c r="B430" s="252" t="s">
        <v>173</v>
      </c>
      <c r="C430" s="158">
        <v>9135.249354266341</v>
      </c>
      <c r="D430" s="158">
        <v>-94.5228948630238</v>
      </c>
      <c r="E430" s="145">
        <f t="shared" si="32"/>
        <v>-0.010347051426557912</v>
      </c>
      <c r="F430" s="139"/>
      <c r="G430" s="30"/>
    </row>
    <row r="431" spans="1:7" ht="12.75" customHeight="1">
      <c r="A431" s="170">
        <v>19</v>
      </c>
      <c r="B431" s="252" t="s">
        <v>174</v>
      </c>
      <c r="C431" s="158">
        <v>9297.502363980719</v>
      </c>
      <c r="D431" s="158">
        <v>-760.6298636431534</v>
      </c>
      <c r="E431" s="145">
        <f t="shared" si="32"/>
        <v>-0.0818101285555888</v>
      </c>
      <c r="F431" s="139"/>
      <c r="G431" s="30"/>
    </row>
    <row r="432" spans="1:7" ht="12.75" customHeight="1">
      <c r="A432" s="170">
        <v>20</v>
      </c>
      <c r="B432" s="252" t="s">
        <v>175</v>
      </c>
      <c r="C432" s="158">
        <v>4263.005622468209</v>
      </c>
      <c r="D432" s="158">
        <v>692.3016171095362</v>
      </c>
      <c r="E432" s="145">
        <f t="shared" si="32"/>
        <v>0.16239753789222194</v>
      </c>
      <c r="F432" s="139"/>
      <c r="G432" s="30"/>
    </row>
    <row r="433" spans="1:7" ht="12.75" customHeight="1">
      <c r="A433" s="170">
        <v>21</v>
      </c>
      <c r="B433" s="252" t="s">
        <v>176</v>
      </c>
      <c r="C433" s="158">
        <v>16030.496388949368</v>
      </c>
      <c r="D433" s="158">
        <v>1471.6761989887764</v>
      </c>
      <c r="E433" s="145">
        <f t="shared" si="32"/>
        <v>0.09180478029384524</v>
      </c>
      <c r="F433" s="139"/>
      <c r="G433" s="30" t="s">
        <v>12</v>
      </c>
    </row>
    <row r="434" spans="1:7" ht="12.75" customHeight="1">
      <c r="A434" s="170">
        <v>22</v>
      </c>
      <c r="B434" s="252" t="s">
        <v>177</v>
      </c>
      <c r="C434" s="158">
        <v>4525.422288835951</v>
      </c>
      <c r="D434" s="158">
        <v>116.93286499070473</v>
      </c>
      <c r="E434" s="145">
        <f t="shared" si="32"/>
        <v>0.02583910572924294</v>
      </c>
      <c r="F434" s="139"/>
      <c r="G434" s="30"/>
    </row>
    <row r="435" spans="1:7" ht="12.75" customHeight="1">
      <c r="A435" s="170">
        <v>23</v>
      </c>
      <c r="B435" s="252" t="s">
        <v>178</v>
      </c>
      <c r="C435" s="158">
        <v>5650.315065955521</v>
      </c>
      <c r="D435" s="158">
        <v>-527.3462376376597</v>
      </c>
      <c r="E435" s="145">
        <f t="shared" si="32"/>
        <v>-0.09333041281450745</v>
      </c>
      <c r="F435" s="139"/>
      <c r="G435" s="30"/>
    </row>
    <row r="436" spans="1:7" ht="12.75" customHeight="1">
      <c r="A436" s="170">
        <v>24</v>
      </c>
      <c r="B436" s="252" t="s">
        <v>179</v>
      </c>
      <c r="C436" s="158">
        <v>18970.073040865274</v>
      </c>
      <c r="D436" s="158">
        <v>-871.9383854627358</v>
      </c>
      <c r="E436" s="145">
        <f t="shared" si="32"/>
        <v>-0.04596389184081731</v>
      </c>
      <c r="F436" s="139"/>
      <c r="G436" s="30"/>
    </row>
    <row r="437" spans="1:7" ht="12.75" customHeight="1">
      <c r="A437" s="170">
        <v>25</v>
      </c>
      <c r="B437" s="252" t="s">
        <v>180</v>
      </c>
      <c r="C437" s="158">
        <v>4483.561210762858</v>
      </c>
      <c r="D437" s="158">
        <v>382.1621685398891</v>
      </c>
      <c r="E437" s="145">
        <f t="shared" si="32"/>
        <v>0.08523630002474437</v>
      </c>
      <c r="F437" s="139"/>
      <c r="G437" s="30"/>
    </row>
    <row r="438" spans="1:7" ht="12.75" customHeight="1">
      <c r="A438" s="170">
        <v>26</v>
      </c>
      <c r="B438" s="252" t="s">
        <v>181</v>
      </c>
      <c r="C438" s="158">
        <v>3466.5019023951218</v>
      </c>
      <c r="D438" s="158">
        <v>683.5622073330526</v>
      </c>
      <c r="E438" s="145">
        <f t="shared" si="32"/>
        <v>0.19719077807537236</v>
      </c>
      <c r="F438" s="139"/>
      <c r="G438" s="30" t="s">
        <v>12</v>
      </c>
    </row>
    <row r="439" spans="1:7" ht="12.75" customHeight="1">
      <c r="A439" s="170">
        <v>27</v>
      </c>
      <c r="B439" s="252" t="s">
        <v>182</v>
      </c>
      <c r="C439" s="158">
        <v>7454.312902444007</v>
      </c>
      <c r="D439" s="158">
        <v>142.1218152610195</v>
      </c>
      <c r="E439" s="145">
        <f t="shared" si="32"/>
        <v>0.019065716333751263</v>
      </c>
      <c r="F439" s="139"/>
      <c r="G439" s="30"/>
    </row>
    <row r="440" spans="1:7" ht="12.75" customHeight="1">
      <c r="A440" s="170">
        <v>28</v>
      </c>
      <c r="B440" s="252" t="s">
        <v>183</v>
      </c>
      <c r="C440" s="158">
        <v>7177.416265790484</v>
      </c>
      <c r="D440" s="158">
        <v>-179.0582962149565</v>
      </c>
      <c r="E440" s="145">
        <f t="shared" si="32"/>
        <v>-0.02494745874896472</v>
      </c>
      <c r="F440" s="139"/>
      <c r="G440" s="30"/>
    </row>
    <row r="441" spans="1:7" ht="12.75" customHeight="1">
      <c r="A441" s="170">
        <v>29</v>
      </c>
      <c r="B441" s="252" t="s">
        <v>184</v>
      </c>
      <c r="C441" s="158">
        <v>1575.4644801568613</v>
      </c>
      <c r="D441" s="158">
        <v>-167.88600219577188</v>
      </c>
      <c r="E441" s="145">
        <f t="shared" si="32"/>
        <v>-0.10656286086440761</v>
      </c>
      <c r="F441" s="139"/>
      <c r="G441" s="30"/>
    </row>
    <row r="442" spans="1:7" ht="12.75" customHeight="1">
      <c r="A442" s="170">
        <v>30</v>
      </c>
      <c r="B442" s="252" t="s">
        <v>185</v>
      </c>
      <c r="C442" s="158">
        <v>13028.292584850187</v>
      </c>
      <c r="D442" s="158">
        <v>3349.9229699621537</v>
      </c>
      <c r="E442" s="145">
        <f t="shared" si="32"/>
        <v>0.2571267837396879</v>
      </c>
      <c r="F442" s="139"/>
      <c r="G442" s="30"/>
    </row>
    <row r="443" spans="1:7" ht="12.75" customHeight="1">
      <c r="A443" s="170">
        <v>31</v>
      </c>
      <c r="B443" s="252" t="s">
        <v>186</v>
      </c>
      <c r="C443" s="158">
        <v>12227.316561066862</v>
      </c>
      <c r="D443" s="158">
        <v>-1255.679792310434</v>
      </c>
      <c r="E443" s="145">
        <f t="shared" si="32"/>
        <v>-0.10269463344955494</v>
      </c>
      <c r="F443" s="139"/>
      <c r="G443" s="30"/>
    </row>
    <row r="444" spans="1:7" ht="12.75" customHeight="1">
      <c r="A444" s="170">
        <v>32</v>
      </c>
      <c r="B444" s="252" t="s">
        <v>187</v>
      </c>
      <c r="C444" s="158">
        <v>5814.8218286111505</v>
      </c>
      <c r="D444" s="158">
        <v>-325.59430934081206</v>
      </c>
      <c r="E444" s="145">
        <f t="shared" si="32"/>
        <v>-0.055993858270732104</v>
      </c>
      <c r="F444" s="139"/>
      <c r="G444" s="30"/>
    </row>
    <row r="445" spans="1:7" ht="12.75" customHeight="1">
      <c r="A445" s="170">
        <v>33</v>
      </c>
      <c r="B445" s="252" t="s">
        <v>188</v>
      </c>
      <c r="C445" s="158">
        <v>2620.293454522145</v>
      </c>
      <c r="D445" s="158">
        <v>-339.8908323830143</v>
      </c>
      <c r="E445" s="145">
        <f t="shared" si="32"/>
        <v>-0.12971479656082993</v>
      </c>
      <c r="F445" s="139"/>
      <c r="G445" s="30"/>
    </row>
    <row r="446" spans="1:7" ht="12.75" customHeight="1">
      <c r="A446" s="170">
        <v>34</v>
      </c>
      <c r="B446" s="252" t="s">
        <v>189</v>
      </c>
      <c r="C446" s="158">
        <v>3444.819857653332</v>
      </c>
      <c r="D446" s="158">
        <v>685.832798926215</v>
      </c>
      <c r="E446" s="145">
        <f t="shared" si="32"/>
        <v>0.19909104895645127</v>
      </c>
      <c r="F446" s="139"/>
      <c r="G446" s="30"/>
    </row>
    <row r="447" spans="1:7" ht="12.75" customHeight="1">
      <c r="A447" s="170">
        <v>35</v>
      </c>
      <c r="B447" s="252" t="s">
        <v>190</v>
      </c>
      <c r="C447" s="158">
        <v>6847.858756914902</v>
      </c>
      <c r="D447" s="158">
        <v>557.9022581509953</v>
      </c>
      <c r="E447" s="145">
        <f t="shared" si="32"/>
        <v>0.08147105218658766</v>
      </c>
      <c r="F447" s="139"/>
      <c r="G447" s="30"/>
    </row>
    <row r="448" spans="1:7" ht="12.75" customHeight="1">
      <c r="A448" s="33"/>
      <c r="B448" s="1" t="s">
        <v>27</v>
      </c>
      <c r="C448" s="159">
        <v>257499.42170853852</v>
      </c>
      <c r="D448" s="159">
        <v>-2411.9611963615635</v>
      </c>
      <c r="E448" s="146">
        <f t="shared" si="32"/>
        <v>-0.009366860633542091</v>
      </c>
      <c r="F448" s="41"/>
      <c r="G448" s="30"/>
    </row>
    <row r="449" ht="13.5" customHeight="1">
      <c r="A449" s="9" t="s">
        <v>40</v>
      </c>
    </row>
    <row r="450" spans="1:5" ht="13.5" customHeight="1">
      <c r="A450" s="9"/>
      <c r="E450" s="65" t="s">
        <v>41</v>
      </c>
    </row>
    <row r="451" spans="1:6" ht="29.25" customHeight="1">
      <c r="A451" s="48" t="s">
        <v>39</v>
      </c>
      <c r="B451" s="48" t="s">
        <v>260</v>
      </c>
      <c r="C451" s="48" t="s">
        <v>259</v>
      </c>
      <c r="D451" s="66" t="s">
        <v>42</v>
      </c>
      <c r="E451" s="48" t="s">
        <v>43</v>
      </c>
      <c r="F451" s="233"/>
    </row>
    <row r="452" spans="1:6" ht="15.75" customHeight="1">
      <c r="A452" s="67">
        <f>C494</f>
        <v>257499.42170853852</v>
      </c>
      <c r="B452" s="68">
        <f>D406</f>
        <v>22147.248677331976</v>
      </c>
      <c r="C452" s="67">
        <f>E494</f>
        <v>216174.565</v>
      </c>
      <c r="D452" s="67">
        <f>B452+C452</f>
        <v>238321.813677332</v>
      </c>
      <c r="E452" s="69">
        <f>D452/A452</f>
        <v>0.9255236850476756</v>
      </c>
      <c r="F452" s="54"/>
    </row>
    <row r="453" spans="1:8" ht="13.5" customHeight="1">
      <c r="A453" s="70" t="s">
        <v>210</v>
      </c>
      <c r="B453" s="71"/>
      <c r="C453" s="72"/>
      <c r="D453" s="72"/>
      <c r="E453" s="73"/>
      <c r="F453" s="74"/>
      <c r="G453" s="75"/>
      <c r="H453" s="10" t="s">
        <v>12</v>
      </c>
    </row>
    <row r="454" ht="13.5" customHeight="1"/>
    <row r="455" spans="1:8" ht="13.5" customHeight="1">
      <c r="A455" s="9" t="s">
        <v>258</v>
      </c>
      <c r="H455" s="10" t="s">
        <v>12</v>
      </c>
    </row>
    <row r="456" ht="13.5" customHeight="1">
      <c r="G456" s="65" t="s">
        <v>41</v>
      </c>
    </row>
    <row r="457" spans="1:7" ht="30" customHeight="1">
      <c r="A457" s="76" t="s">
        <v>20</v>
      </c>
      <c r="B457" s="76" t="s">
        <v>31</v>
      </c>
      <c r="C457" s="76" t="s">
        <v>39</v>
      </c>
      <c r="D457" s="77" t="s">
        <v>237</v>
      </c>
      <c r="E457" s="77" t="s">
        <v>44</v>
      </c>
      <c r="F457" s="76" t="s">
        <v>42</v>
      </c>
      <c r="G457" s="76" t="s">
        <v>43</v>
      </c>
    </row>
    <row r="458" spans="1:7" ht="14.25" customHeight="1">
      <c r="A458" s="76">
        <v>1</v>
      </c>
      <c r="B458" s="76">
        <v>2</v>
      </c>
      <c r="C458" s="76">
        <v>3</v>
      </c>
      <c r="D458" s="77">
        <v>4</v>
      </c>
      <c r="E458" s="77">
        <v>5</v>
      </c>
      <c r="F458" s="76">
        <v>6</v>
      </c>
      <c r="G458" s="29">
        <v>7</v>
      </c>
    </row>
    <row r="459" spans="1:12" ht="12.75" customHeight="1">
      <c r="A459" s="170">
        <v>1</v>
      </c>
      <c r="B459" s="252" t="s">
        <v>156</v>
      </c>
      <c r="C459" s="158">
        <v>12134.0237627887</v>
      </c>
      <c r="D459" s="158">
        <v>685.4975698580192</v>
      </c>
      <c r="E459" s="158">
        <v>11137.16</v>
      </c>
      <c r="F459" s="158">
        <f>D459+E459</f>
        <v>11822.65756985802</v>
      </c>
      <c r="G459" s="34">
        <f>F459/C459</f>
        <v>0.9743394113100764</v>
      </c>
      <c r="L459" s="10">
        <f>E459*0.012</f>
        <v>133.64592</v>
      </c>
    </row>
    <row r="460" spans="1:12" ht="12.75" customHeight="1">
      <c r="A460" s="170">
        <v>2</v>
      </c>
      <c r="B460" s="252" t="s">
        <v>157</v>
      </c>
      <c r="C460" s="158">
        <v>4057.821268579514</v>
      </c>
      <c r="D460" s="158">
        <v>181.7498104119809</v>
      </c>
      <c r="E460" s="158">
        <v>3357.8500000000004</v>
      </c>
      <c r="F460" s="158">
        <f aca="true" t="shared" si="33" ref="F460:F483">D460+E460</f>
        <v>3539.5998104119813</v>
      </c>
      <c r="G460" s="34">
        <f aca="true" t="shared" si="34" ref="G460:G483">F460/C460</f>
        <v>0.8722907136940159</v>
      </c>
      <c r="L460" s="10">
        <f aca="true" t="shared" si="35" ref="L460:L494">E460*0.012</f>
        <v>40.294200000000004</v>
      </c>
    </row>
    <row r="461" spans="1:12" ht="12.75" customHeight="1">
      <c r="A461" s="170">
        <v>3</v>
      </c>
      <c r="B461" s="252" t="s">
        <v>158</v>
      </c>
      <c r="C461" s="158">
        <v>6459.851076771781</v>
      </c>
      <c r="D461" s="158">
        <v>370.5904658004447</v>
      </c>
      <c r="E461" s="158">
        <v>5534.99</v>
      </c>
      <c r="F461" s="158">
        <f t="shared" si="33"/>
        <v>5905.5804658004445</v>
      </c>
      <c r="G461" s="34">
        <f t="shared" si="34"/>
        <v>0.9141976178112878</v>
      </c>
      <c r="L461" s="10">
        <f t="shared" si="35"/>
        <v>66.41987999999999</v>
      </c>
    </row>
    <row r="462" spans="1:12" ht="12.75" customHeight="1">
      <c r="A462" s="170">
        <v>4</v>
      </c>
      <c r="B462" s="252" t="s">
        <v>159</v>
      </c>
      <c r="C462" s="158">
        <v>11203.20570092418</v>
      </c>
      <c r="D462" s="158">
        <v>302.78880935438065</v>
      </c>
      <c r="E462" s="158">
        <v>8873.460000000001</v>
      </c>
      <c r="F462" s="158">
        <f t="shared" si="33"/>
        <v>9176.248809354382</v>
      </c>
      <c r="G462" s="34">
        <f t="shared" si="34"/>
        <v>0.8190734914915836</v>
      </c>
      <c r="L462" s="10">
        <f t="shared" si="35"/>
        <v>106.48152000000002</v>
      </c>
    </row>
    <row r="463" spans="1:12" ht="12.75" customHeight="1">
      <c r="A463" s="170">
        <v>5</v>
      </c>
      <c r="B463" s="252" t="s">
        <v>160</v>
      </c>
      <c r="C463" s="158">
        <v>8791.904361855748</v>
      </c>
      <c r="D463" s="158">
        <v>624.5693440482519</v>
      </c>
      <c r="E463" s="158">
        <v>7918.25</v>
      </c>
      <c r="F463" s="158">
        <f t="shared" si="33"/>
        <v>8542.819344048252</v>
      </c>
      <c r="G463" s="34">
        <f t="shared" si="34"/>
        <v>0.9716688208201891</v>
      </c>
      <c r="L463" s="10">
        <f t="shared" si="35"/>
        <v>95.019</v>
      </c>
    </row>
    <row r="464" spans="1:12" ht="12.75" customHeight="1">
      <c r="A464" s="170">
        <v>6</v>
      </c>
      <c r="B464" s="252" t="s">
        <v>161</v>
      </c>
      <c r="C464" s="158">
        <v>2854.969780645464</v>
      </c>
      <c r="D464" s="158">
        <v>341.9779469145003</v>
      </c>
      <c r="E464" s="158">
        <v>2603.8199999999997</v>
      </c>
      <c r="F464" s="158">
        <f t="shared" si="33"/>
        <v>2945.7979469145002</v>
      </c>
      <c r="G464" s="34">
        <f t="shared" si="34"/>
        <v>1.0318140552256567</v>
      </c>
      <c r="L464" s="10">
        <f t="shared" si="35"/>
        <v>31.245839999999998</v>
      </c>
    </row>
    <row r="465" spans="1:12" ht="12.75" customHeight="1">
      <c r="A465" s="170">
        <v>7</v>
      </c>
      <c r="B465" s="252" t="s">
        <v>162</v>
      </c>
      <c r="C465" s="158">
        <v>6846.87237315856</v>
      </c>
      <c r="D465" s="158">
        <v>937.8030691473059</v>
      </c>
      <c r="E465" s="158">
        <v>6502.09</v>
      </c>
      <c r="F465" s="158">
        <f t="shared" si="33"/>
        <v>7439.893069147306</v>
      </c>
      <c r="G465" s="34">
        <f t="shared" si="34"/>
        <v>1.0866119103247105</v>
      </c>
      <c r="L465" s="10">
        <f t="shared" si="35"/>
        <v>78.02508</v>
      </c>
    </row>
    <row r="466" spans="1:12" ht="12.75" customHeight="1">
      <c r="A466" s="170">
        <v>8</v>
      </c>
      <c r="B466" s="252" t="s">
        <v>163</v>
      </c>
      <c r="C466" s="158">
        <v>4352.627850387248</v>
      </c>
      <c r="D466" s="158">
        <v>579.8689676801628</v>
      </c>
      <c r="E466" s="158">
        <v>3658.17</v>
      </c>
      <c r="F466" s="158">
        <f t="shared" si="33"/>
        <v>4238.038967680162</v>
      </c>
      <c r="G466" s="34">
        <f t="shared" si="34"/>
        <v>0.9736736319653676</v>
      </c>
      <c r="L466" s="10">
        <f t="shared" si="35"/>
        <v>43.89804</v>
      </c>
    </row>
    <row r="467" spans="1:12" ht="12.75" customHeight="1">
      <c r="A467" s="170">
        <v>9</v>
      </c>
      <c r="B467" s="252" t="s">
        <v>164</v>
      </c>
      <c r="C467" s="158">
        <v>6241.395188627925</v>
      </c>
      <c r="D467" s="158">
        <v>1021.8839755993372</v>
      </c>
      <c r="E467" s="158">
        <v>5115.61</v>
      </c>
      <c r="F467" s="158">
        <f t="shared" si="33"/>
        <v>6137.493975599336</v>
      </c>
      <c r="G467" s="34">
        <f t="shared" si="34"/>
        <v>0.9833528866722139</v>
      </c>
      <c r="L467" s="10">
        <f t="shared" si="35"/>
        <v>61.387319999999995</v>
      </c>
    </row>
    <row r="468" spans="1:12" ht="12.75" customHeight="1">
      <c r="A468" s="170">
        <v>10</v>
      </c>
      <c r="B468" s="252" t="s">
        <v>165</v>
      </c>
      <c r="C468" s="158">
        <v>2479.070852730034</v>
      </c>
      <c r="D468" s="158">
        <v>275.3124595101526</v>
      </c>
      <c r="E468" s="158">
        <v>2130.79</v>
      </c>
      <c r="F468" s="158">
        <f t="shared" si="33"/>
        <v>2406.1024595101526</v>
      </c>
      <c r="G468" s="34">
        <f t="shared" si="34"/>
        <v>0.9705662332564936</v>
      </c>
      <c r="L468" s="10">
        <f t="shared" si="35"/>
        <v>25.56948</v>
      </c>
    </row>
    <row r="469" spans="1:12" ht="12.75" customHeight="1">
      <c r="A469" s="170">
        <v>11</v>
      </c>
      <c r="B469" s="252" t="s">
        <v>166</v>
      </c>
      <c r="C469" s="158">
        <v>2949.348199010106</v>
      </c>
      <c r="D469" s="158">
        <v>507.36072798458326</v>
      </c>
      <c r="E469" s="158">
        <v>2610.25</v>
      </c>
      <c r="F469" s="158">
        <f t="shared" si="33"/>
        <v>3117.6107279845833</v>
      </c>
      <c r="G469" s="34">
        <f t="shared" si="34"/>
        <v>1.0570507507492508</v>
      </c>
      <c r="L469" s="10">
        <f t="shared" si="35"/>
        <v>31.323</v>
      </c>
    </row>
    <row r="470" spans="1:12" ht="12.75" customHeight="1">
      <c r="A470" s="170">
        <v>12</v>
      </c>
      <c r="B470" s="252" t="s">
        <v>167</v>
      </c>
      <c r="C470" s="158">
        <v>3051.8024167317753</v>
      </c>
      <c r="D470" s="158">
        <v>698.4998158714291</v>
      </c>
      <c r="E470" s="158">
        <v>2642.95</v>
      </c>
      <c r="F470" s="158">
        <f t="shared" si="33"/>
        <v>3341.4498158714287</v>
      </c>
      <c r="G470" s="34">
        <f t="shared" si="34"/>
        <v>1.094910272549637</v>
      </c>
      <c r="L470" s="10">
        <f t="shared" si="35"/>
        <v>31.7154</v>
      </c>
    </row>
    <row r="471" spans="1:12" ht="12.75" customHeight="1">
      <c r="A471" s="170">
        <v>13</v>
      </c>
      <c r="B471" s="252" t="s">
        <v>168</v>
      </c>
      <c r="C471" s="158">
        <v>11843.091812683568</v>
      </c>
      <c r="D471" s="158">
        <v>1581.9953032985704</v>
      </c>
      <c r="E471" s="158">
        <v>8220.41</v>
      </c>
      <c r="F471" s="158">
        <f t="shared" si="33"/>
        <v>9802.40530329857</v>
      </c>
      <c r="G471" s="34">
        <f t="shared" si="34"/>
        <v>0.8276897163627923</v>
      </c>
      <c r="L471" s="10">
        <f t="shared" si="35"/>
        <v>98.64492</v>
      </c>
    </row>
    <row r="472" spans="1:12" ht="12.75" customHeight="1">
      <c r="A472" s="170">
        <v>14</v>
      </c>
      <c r="B472" s="252" t="s">
        <v>169</v>
      </c>
      <c r="C472" s="158">
        <v>5997.2859591153465</v>
      </c>
      <c r="D472" s="158">
        <v>1031.807434502266</v>
      </c>
      <c r="E472" s="158">
        <v>4193.9400000000005</v>
      </c>
      <c r="F472" s="158">
        <f t="shared" si="33"/>
        <v>5225.7474345022665</v>
      </c>
      <c r="G472" s="34">
        <f t="shared" si="34"/>
        <v>0.8713520532666265</v>
      </c>
      <c r="L472" s="10">
        <f t="shared" si="35"/>
        <v>50.32728000000001</v>
      </c>
    </row>
    <row r="473" spans="1:12" ht="12.75" customHeight="1">
      <c r="A473" s="170">
        <v>15</v>
      </c>
      <c r="B473" s="252" t="s">
        <v>170</v>
      </c>
      <c r="C473" s="158">
        <v>9423.527858156278</v>
      </c>
      <c r="D473" s="158">
        <v>1106.0920014563535</v>
      </c>
      <c r="E473" s="158">
        <v>7911.22</v>
      </c>
      <c r="F473" s="158">
        <f t="shared" si="33"/>
        <v>9017.312001456354</v>
      </c>
      <c r="G473" s="34">
        <f t="shared" si="34"/>
        <v>0.9568934413083594</v>
      </c>
      <c r="L473" s="10">
        <f t="shared" si="35"/>
        <v>94.93464</v>
      </c>
    </row>
    <row r="474" spans="1:12" ht="12.75" customHeight="1">
      <c r="A474" s="170">
        <v>16</v>
      </c>
      <c r="B474" s="252" t="s">
        <v>171</v>
      </c>
      <c r="C474" s="158">
        <v>7335.54275196997</v>
      </c>
      <c r="D474" s="158">
        <v>393.7968913171849</v>
      </c>
      <c r="E474" s="158">
        <v>5419.75</v>
      </c>
      <c r="F474" s="158">
        <f t="shared" si="33"/>
        <v>5813.546891317184</v>
      </c>
      <c r="G474" s="34">
        <f t="shared" si="34"/>
        <v>0.7925176211066248</v>
      </c>
      <c r="L474" s="10">
        <f t="shared" si="35"/>
        <v>65.037</v>
      </c>
    </row>
    <row r="475" spans="1:12" ht="12.75" customHeight="1">
      <c r="A475" s="170">
        <v>17</v>
      </c>
      <c r="B475" s="252" t="s">
        <v>172</v>
      </c>
      <c r="C475" s="158">
        <v>15464.356563913028</v>
      </c>
      <c r="D475" s="158">
        <v>-189.40710544729063</v>
      </c>
      <c r="E475" s="158">
        <v>8047</v>
      </c>
      <c r="F475" s="158">
        <f t="shared" si="33"/>
        <v>7857.592894552709</v>
      </c>
      <c r="G475" s="34">
        <f t="shared" si="34"/>
        <v>0.5081099146982201</v>
      </c>
      <c r="L475" s="10">
        <f t="shared" si="35"/>
        <v>96.56400000000001</v>
      </c>
    </row>
    <row r="476" spans="1:12" ht="12.75" customHeight="1">
      <c r="A476" s="170">
        <v>18</v>
      </c>
      <c r="B476" s="252" t="s">
        <v>173</v>
      </c>
      <c r="C476" s="158">
        <v>9135.249354266341</v>
      </c>
      <c r="D476" s="158">
        <v>580.0493594705108</v>
      </c>
      <c r="E476" s="158">
        <v>8209.27</v>
      </c>
      <c r="F476" s="158">
        <f t="shared" si="33"/>
        <v>8789.319359470512</v>
      </c>
      <c r="G476" s="34">
        <f t="shared" si="34"/>
        <v>0.9621323971157641</v>
      </c>
      <c r="L476" s="10">
        <f t="shared" si="35"/>
        <v>98.51124</v>
      </c>
    </row>
    <row r="477" spans="1:12" ht="12.75" customHeight="1">
      <c r="A477" s="170">
        <v>19</v>
      </c>
      <c r="B477" s="252" t="s">
        <v>174</v>
      </c>
      <c r="C477" s="158">
        <v>9297.502363980719</v>
      </c>
      <c r="D477" s="158">
        <v>993.9847413568468</v>
      </c>
      <c r="E477" s="158">
        <v>6742.41</v>
      </c>
      <c r="F477" s="158">
        <f t="shared" si="33"/>
        <v>7736.394741356847</v>
      </c>
      <c r="G477" s="34">
        <f t="shared" si="34"/>
        <v>0.8320938719336356</v>
      </c>
      <c r="L477" s="10">
        <f t="shared" si="35"/>
        <v>80.90892</v>
      </c>
    </row>
    <row r="478" spans="1:12" ht="12.75" customHeight="1">
      <c r="A478" s="170">
        <v>20</v>
      </c>
      <c r="B478" s="252" t="s">
        <v>175</v>
      </c>
      <c r="C478" s="158">
        <v>4263.005622468209</v>
      </c>
      <c r="D478" s="158">
        <v>692.3413495895361</v>
      </c>
      <c r="E478" s="158">
        <v>4258.86</v>
      </c>
      <c r="F478" s="158">
        <f t="shared" si="33"/>
        <v>4951.201349589535</v>
      </c>
      <c r="G478" s="34">
        <f t="shared" si="34"/>
        <v>1.161434393493216</v>
      </c>
      <c r="L478" s="10">
        <f t="shared" si="35"/>
        <v>51.10632</v>
      </c>
    </row>
    <row r="479" spans="1:12" ht="12.75" customHeight="1">
      <c r="A479" s="170">
        <v>21</v>
      </c>
      <c r="B479" s="252" t="s">
        <v>176</v>
      </c>
      <c r="C479" s="158">
        <v>16030.496388949368</v>
      </c>
      <c r="D479" s="158">
        <v>673.2886489887769</v>
      </c>
      <c r="E479" s="158">
        <v>14837.005</v>
      </c>
      <c r="F479" s="158">
        <f t="shared" si="33"/>
        <v>15510.293648988776</v>
      </c>
      <c r="G479" s="34">
        <f t="shared" si="34"/>
        <v>0.9675491808027109</v>
      </c>
      <c r="L479" s="10">
        <f t="shared" si="35"/>
        <v>178.04406</v>
      </c>
    </row>
    <row r="480" spans="1:12" ht="12.75" customHeight="1">
      <c r="A480" s="170">
        <v>22</v>
      </c>
      <c r="B480" s="252" t="s">
        <v>177</v>
      </c>
      <c r="C480" s="158">
        <v>4525.422288835951</v>
      </c>
      <c r="D480" s="158">
        <v>399.01526499070405</v>
      </c>
      <c r="E480" s="158">
        <v>4136.88</v>
      </c>
      <c r="F480" s="158">
        <f t="shared" si="33"/>
        <v>4535.895264990704</v>
      </c>
      <c r="G480" s="34">
        <f t="shared" si="34"/>
        <v>1.0023142538941812</v>
      </c>
      <c r="L480" s="10">
        <f t="shared" si="35"/>
        <v>49.64256</v>
      </c>
    </row>
    <row r="481" spans="1:12" ht="12.75" customHeight="1">
      <c r="A481" s="170">
        <v>23</v>
      </c>
      <c r="B481" s="252" t="s">
        <v>178</v>
      </c>
      <c r="C481" s="158">
        <v>5650.315065955521</v>
      </c>
      <c r="D481" s="158">
        <v>613.492734362339</v>
      </c>
      <c r="E481" s="158">
        <v>4389.650000000001</v>
      </c>
      <c r="F481" s="158">
        <f t="shared" si="33"/>
        <v>5003.14273436234</v>
      </c>
      <c r="G481" s="34">
        <f t="shared" si="34"/>
        <v>0.8854626115466468</v>
      </c>
      <c r="L481" s="10">
        <f t="shared" si="35"/>
        <v>52.67580000000001</v>
      </c>
    </row>
    <row r="482" spans="1:12" ht="12.75" customHeight="1">
      <c r="A482" s="170">
        <v>24</v>
      </c>
      <c r="B482" s="252" t="s">
        <v>179</v>
      </c>
      <c r="C482" s="158">
        <v>18970.073040865274</v>
      </c>
      <c r="D482" s="158">
        <v>690.7604795372627</v>
      </c>
      <c r="E482" s="158">
        <v>17231.21</v>
      </c>
      <c r="F482" s="158">
        <f t="shared" si="33"/>
        <v>17921.97047953726</v>
      </c>
      <c r="G482" s="34">
        <f t="shared" si="34"/>
        <v>0.9447496823512385</v>
      </c>
      <c r="L482" s="10">
        <f t="shared" si="35"/>
        <v>206.77452</v>
      </c>
    </row>
    <row r="483" spans="1:12" ht="12.75" customHeight="1">
      <c r="A483" s="170">
        <v>25</v>
      </c>
      <c r="B483" s="252" t="s">
        <v>180</v>
      </c>
      <c r="C483" s="158">
        <v>4483.561210762858</v>
      </c>
      <c r="D483" s="158">
        <v>958.6568235398886</v>
      </c>
      <c r="E483" s="158">
        <v>4145.11</v>
      </c>
      <c r="F483" s="158">
        <f t="shared" si="33"/>
        <v>5103.766823539889</v>
      </c>
      <c r="G483" s="34">
        <f t="shared" si="34"/>
        <v>1.1383287934796602</v>
      </c>
      <c r="L483" s="10">
        <f t="shared" si="35"/>
        <v>49.741319999999995</v>
      </c>
    </row>
    <row r="484" spans="1:12" ht="12.75" customHeight="1">
      <c r="A484" s="170">
        <v>26</v>
      </c>
      <c r="B484" s="252" t="s">
        <v>181</v>
      </c>
      <c r="C484" s="158">
        <v>3466.5019023951218</v>
      </c>
      <c r="D484" s="158">
        <v>339.13710733305265</v>
      </c>
      <c r="E484" s="158">
        <v>3174.3599999999997</v>
      </c>
      <c r="F484" s="158">
        <f aca="true" t="shared" si="36" ref="F484:F494">D484+E484</f>
        <v>3513.4971073330526</v>
      </c>
      <c r="G484" s="34">
        <f aca="true" t="shared" si="37" ref="G484:G494">F484/C484</f>
        <v>1.0135569534536992</v>
      </c>
      <c r="L484" s="10">
        <f t="shared" si="35"/>
        <v>38.092319999999994</v>
      </c>
    </row>
    <row r="485" spans="1:12" ht="12.75" customHeight="1">
      <c r="A485" s="170">
        <v>27</v>
      </c>
      <c r="B485" s="252" t="s">
        <v>182</v>
      </c>
      <c r="C485" s="158">
        <v>7454.312902444007</v>
      </c>
      <c r="D485" s="158">
        <v>765.5802052610184</v>
      </c>
      <c r="E485" s="158">
        <v>7198.85</v>
      </c>
      <c r="F485" s="158">
        <f t="shared" si="36"/>
        <v>7964.430205261018</v>
      </c>
      <c r="G485" s="34">
        <f t="shared" si="37"/>
        <v>1.0684325047114351</v>
      </c>
      <c r="L485" s="10">
        <f t="shared" si="35"/>
        <v>86.3862</v>
      </c>
    </row>
    <row r="486" spans="1:12" ht="12.75" customHeight="1">
      <c r="A486" s="170">
        <v>28</v>
      </c>
      <c r="B486" s="252" t="s">
        <v>183</v>
      </c>
      <c r="C486" s="158">
        <v>7177.416265790484</v>
      </c>
      <c r="D486" s="158">
        <v>920.2898037850423</v>
      </c>
      <c r="E486" s="158">
        <v>5972.460000000001</v>
      </c>
      <c r="F486" s="158">
        <f t="shared" si="36"/>
        <v>6892.749803785044</v>
      </c>
      <c r="G486" s="34">
        <f t="shared" si="37"/>
        <v>0.9603385882239771</v>
      </c>
      <c r="L486" s="10">
        <f t="shared" si="35"/>
        <v>71.66952000000002</v>
      </c>
    </row>
    <row r="487" spans="1:12" ht="12.75" customHeight="1">
      <c r="A487" s="170">
        <v>29</v>
      </c>
      <c r="B487" s="252" t="s">
        <v>184</v>
      </c>
      <c r="C487" s="158">
        <v>1575.4644801568613</v>
      </c>
      <c r="D487" s="158">
        <v>277.54494780422806</v>
      </c>
      <c r="E487" s="158">
        <v>1132.9</v>
      </c>
      <c r="F487" s="158">
        <f t="shared" si="36"/>
        <v>1410.4449478042281</v>
      </c>
      <c r="G487" s="34">
        <f t="shared" si="37"/>
        <v>0.8952565834196382</v>
      </c>
      <c r="L487" s="10">
        <f t="shared" si="35"/>
        <v>13.594800000000001</v>
      </c>
    </row>
    <row r="488" spans="1:12" ht="12.75" customHeight="1">
      <c r="A488" s="170">
        <v>30</v>
      </c>
      <c r="B488" s="252" t="s">
        <v>185</v>
      </c>
      <c r="C488" s="158">
        <v>13028.292584850187</v>
      </c>
      <c r="D488" s="158">
        <v>1166.218649962153</v>
      </c>
      <c r="E488" s="158">
        <v>11292.92</v>
      </c>
      <c r="F488" s="158">
        <f t="shared" si="36"/>
        <v>12459.138649962153</v>
      </c>
      <c r="G488" s="34">
        <f t="shared" si="37"/>
        <v>0.9563140042195653</v>
      </c>
      <c r="L488" s="10">
        <f t="shared" si="35"/>
        <v>135.51504</v>
      </c>
    </row>
    <row r="489" spans="1:12" ht="12.75" customHeight="1">
      <c r="A489" s="170">
        <v>31</v>
      </c>
      <c r="B489" s="252" t="s">
        <v>186</v>
      </c>
      <c r="C489" s="158">
        <v>12227.316561066862</v>
      </c>
      <c r="D489" s="158">
        <v>506.59170768956574</v>
      </c>
      <c r="E489" s="158">
        <v>11202.05</v>
      </c>
      <c r="F489" s="158">
        <f t="shared" si="36"/>
        <v>11708.641707689565</v>
      </c>
      <c r="G489" s="34">
        <f t="shared" si="37"/>
        <v>0.9575806473328077</v>
      </c>
      <c r="L489" s="10">
        <f t="shared" si="35"/>
        <v>134.4246</v>
      </c>
    </row>
    <row r="490" spans="1:12" ht="12.75" customHeight="1">
      <c r="A490" s="170">
        <v>32</v>
      </c>
      <c r="B490" s="252" t="s">
        <v>187</v>
      </c>
      <c r="C490" s="158">
        <v>5814.8218286111505</v>
      </c>
      <c r="D490" s="158">
        <v>201.57993065918845</v>
      </c>
      <c r="E490" s="158">
        <v>4850.2</v>
      </c>
      <c r="F490" s="158">
        <f t="shared" si="36"/>
        <v>5051.779930659188</v>
      </c>
      <c r="G490" s="34">
        <f t="shared" si="37"/>
        <v>0.8687763923913362</v>
      </c>
      <c r="L490" s="10">
        <f t="shared" si="35"/>
        <v>58.2024</v>
      </c>
    </row>
    <row r="491" spans="1:12" ht="12.75" customHeight="1">
      <c r="A491" s="170">
        <v>33</v>
      </c>
      <c r="B491" s="252" t="s">
        <v>188</v>
      </c>
      <c r="C491" s="158">
        <v>2620.293454522145</v>
      </c>
      <c r="D491" s="158">
        <v>172.85515261698583</v>
      </c>
      <c r="E491" s="158">
        <v>2028.8899999999999</v>
      </c>
      <c r="F491" s="158">
        <f t="shared" si="36"/>
        <v>2201.7451526169857</v>
      </c>
      <c r="G491" s="34">
        <f t="shared" si="37"/>
        <v>0.8402666307535814</v>
      </c>
      <c r="L491" s="10">
        <f t="shared" si="35"/>
        <v>24.34668</v>
      </c>
    </row>
    <row r="492" spans="1:12" ht="12.75" customHeight="1">
      <c r="A492" s="170">
        <v>34</v>
      </c>
      <c r="B492" s="252" t="s">
        <v>189</v>
      </c>
      <c r="C492" s="158">
        <v>3444.819857653332</v>
      </c>
      <c r="D492" s="158">
        <v>1016.724258926215</v>
      </c>
      <c r="E492" s="158">
        <v>3012.67</v>
      </c>
      <c r="F492" s="158">
        <f t="shared" si="36"/>
        <v>4029.394258926215</v>
      </c>
      <c r="G492" s="34">
        <f t="shared" si="37"/>
        <v>1.1696966533603024</v>
      </c>
      <c r="L492" s="10">
        <f t="shared" si="35"/>
        <v>36.15204</v>
      </c>
    </row>
    <row r="493" spans="1:12" ht="12.75" customHeight="1">
      <c r="A493" s="170">
        <v>35</v>
      </c>
      <c r="B493" s="252" t="s">
        <v>190</v>
      </c>
      <c r="C493" s="158">
        <v>6847.858756914902</v>
      </c>
      <c r="D493" s="158">
        <v>726.950024150995</v>
      </c>
      <c r="E493" s="158">
        <v>6481.16</v>
      </c>
      <c r="F493" s="158">
        <f t="shared" si="36"/>
        <v>7208.110024150995</v>
      </c>
      <c r="G493" s="34">
        <f t="shared" si="37"/>
        <v>1.0526078705803203</v>
      </c>
      <c r="L493" s="10">
        <f t="shared" si="35"/>
        <v>77.77392</v>
      </c>
    </row>
    <row r="494" spans="1:12" ht="12.75" customHeight="1">
      <c r="A494" s="17"/>
      <c r="B494" s="1" t="s">
        <v>27</v>
      </c>
      <c r="C494" s="159">
        <v>257499.42170853852</v>
      </c>
      <c r="D494" s="159">
        <v>22147.248677331976</v>
      </c>
      <c r="E494" s="159">
        <v>216174.565</v>
      </c>
      <c r="F494" s="159">
        <f t="shared" si="36"/>
        <v>238321.813677332</v>
      </c>
      <c r="G494" s="38">
        <f t="shared" si="37"/>
        <v>0.9255236850476756</v>
      </c>
      <c r="L494" s="10">
        <f t="shared" si="35"/>
        <v>2594.09478</v>
      </c>
    </row>
    <row r="495" ht="5.25" customHeight="1">
      <c r="A495" s="78"/>
    </row>
    <row r="496" spans="1:8" ht="14.25">
      <c r="A496" s="9" t="s">
        <v>45</v>
      </c>
      <c r="H496" s="30"/>
    </row>
    <row r="497" spans="1:7" ht="6.75" customHeight="1">
      <c r="A497" s="9"/>
      <c r="G497" s="10" t="s">
        <v>12</v>
      </c>
    </row>
    <row r="498" spans="1:5" ht="14.25">
      <c r="A498" s="123" t="s">
        <v>39</v>
      </c>
      <c r="B498" s="123" t="s">
        <v>46</v>
      </c>
      <c r="C498" s="123" t="s">
        <v>47</v>
      </c>
      <c r="D498" s="123" t="s">
        <v>48</v>
      </c>
      <c r="E498" s="123" t="s">
        <v>49</v>
      </c>
    </row>
    <row r="499" spans="1:8" ht="18.75" customHeight="1">
      <c r="A499" s="51">
        <f>C494</f>
        <v>257499.42170853852</v>
      </c>
      <c r="B499" s="51">
        <f>F494</f>
        <v>238321.813677332</v>
      </c>
      <c r="C499" s="38">
        <f>B499/A499</f>
        <v>0.9255236850476756</v>
      </c>
      <c r="D499" s="51">
        <f>D540</f>
        <v>240733.77487369353</v>
      </c>
      <c r="E499" s="38">
        <f>D499/A499</f>
        <v>0.9348905456812175</v>
      </c>
      <c r="H499" s="10" t="s">
        <v>12</v>
      </c>
    </row>
    <row r="500" spans="1:7" ht="7.5" customHeight="1">
      <c r="A500" s="9"/>
      <c r="G500" s="10" t="s">
        <v>12</v>
      </c>
    </row>
    <row r="501" ht="14.25">
      <c r="A501" s="9" t="s">
        <v>211</v>
      </c>
    </row>
    <row r="502" ht="6.75" customHeight="1">
      <c r="A502" s="9"/>
    </row>
    <row r="503" spans="1:5" ht="14.25">
      <c r="A503" s="86" t="s">
        <v>20</v>
      </c>
      <c r="B503" s="86" t="s">
        <v>31</v>
      </c>
      <c r="C503" s="301" t="s">
        <v>39</v>
      </c>
      <c r="D503" s="86" t="s">
        <v>48</v>
      </c>
      <c r="E503" s="15" t="s">
        <v>49</v>
      </c>
    </row>
    <row r="504" spans="1:5" ht="14.25">
      <c r="A504" s="79">
        <v>1</v>
      </c>
      <c r="B504" s="79">
        <v>2</v>
      </c>
      <c r="C504" s="80">
        <v>3</v>
      </c>
      <c r="D504" s="79">
        <v>4</v>
      </c>
      <c r="E504" s="81">
        <v>5</v>
      </c>
    </row>
    <row r="505" spans="1:7" ht="12.75" customHeight="1">
      <c r="A505" s="170">
        <v>1</v>
      </c>
      <c r="B505" s="252" t="s">
        <v>156</v>
      </c>
      <c r="C505" s="158">
        <v>12134.0237627887</v>
      </c>
      <c r="D505" s="241">
        <v>11784.62845</v>
      </c>
      <c r="E505" s="244">
        <f aca="true" t="shared" si="38" ref="E505:E540">D505/C505</f>
        <v>0.9712053215306709</v>
      </c>
      <c r="F505" s="139"/>
      <c r="G505" s="30"/>
    </row>
    <row r="506" spans="1:7" ht="12.75" customHeight="1">
      <c r="A506" s="170">
        <v>2</v>
      </c>
      <c r="B506" s="252" t="s">
        <v>157</v>
      </c>
      <c r="C506" s="158">
        <v>4057.821268579514</v>
      </c>
      <c r="D506" s="241">
        <v>4402.558499999999</v>
      </c>
      <c r="E506" s="244">
        <f t="shared" si="38"/>
        <v>1.0849562384843936</v>
      </c>
      <c r="F506" s="139"/>
      <c r="G506" s="30" t="s">
        <v>12</v>
      </c>
    </row>
    <row r="507" spans="1:7" ht="12.75" customHeight="1">
      <c r="A507" s="170">
        <v>3</v>
      </c>
      <c r="B507" s="252" t="s">
        <v>158</v>
      </c>
      <c r="C507" s="158">
        <v>6459.851076771781</v>
      </c>
      <c r="D507" s="241">
        <v>5960.5443</v>
      </c>
      <c r="E507" s="244">
        <f t="shared" si="38"/>
        <v>0.9227061474269617</v>
      </c>
      <c r="F507" s="139"/>
      <c r="G507" s="30"/>
    </row>
    <row r="508" spans="1:7" ht="12.75" customHeight="1">
      <c r="A508" s="170">
        <v>4</v>
      </c>
      <c r="B508" s="252" t="s">
        <v>159</v>
      </c>
      <c r="C508" s="158">
        <v>11203.20570092418</v>
      </c>
      <c r="D508" s="241">
        <v>10630.777383999992</v>
      </c>
      <c r="E508" s="244">
        <f t="shared" si="38"/>
        <v>0.9489049534387316</v>
      </c>
      <c r="F508" s="139"/>
      <c r="G508" s="30"/>
    </row>
    <row r="509" spans="1:7" ht="12.75" customHeight="1">
      <c r="A509" s="170">
        <v>5</v>
      </c>
      <c r="B509" s="252" t="s">
        <v>160</v>
      </c>
      <c r="C509" s="158">
        <v>8791.904361855748</v>
      </c>
      <c r="D509" s="241">
        <v>8375.182432</v>
      </c>
      <c r="E509" s="244">
        <f t="shared" si="38"/>
        <v>0.952601630692922</v>
      </c>
      <c r="F509" s="139"/>
      <c r="G509" s="30"/>
    </row>
    <row r="510" spans="1:7" ht="12.75" customHeight="1">
      <c r="A510" s="170">
        <v>6</v>
      </c>
      <c r="B510" s="252" t="s">
        <v>161</v>
      </c>
      <c r="C510" s="158">
        <v>2854.969780645464</v>
      </c>
      <c r="D510" s="241">
        <v>2873.5491660000002</v>
      </c>
      <c r="E510" s="244">
        <f t="shared" si="38"/>
        <v>1.0065077345058047</v>
      </c>
      <c r="F510" s="139"/>
      <c r="G510" s="30"/>
    </row>
    <row r="511" spans="1:7" ht="12.75" customHeight="1">
      <c r="A511" s="170">
        <v>7</v>
      </c>
      <c r="B511" s="252" t="s">
        <v>162</v>
      </c>
      <c r="C511" s="158">
        <v>6846.87237315856</v>
      </c>
      <c r="D511" s="241">
        <v>6719.84535</v>
      </c>
      <c r="E511" s="244">
        <f t="shared" si="38"/>
        <v>0.9814474381534352</v>
      </c>
      <c r="F511" s="139"/>
      <c r="G511" s="30"/>
    </row>
    <row r="512" spans="1:7" ht="12.75" customHeight="1">
      <c r="A512" s="170">
        <v>8</v>
      </c>
      <c r="B512" s="252" t="s">
        <v>163</v>
      </c>
      <c r="C512" s="158">
        <v>4352.627850387248</v>
      </c>
      <c r="D512" s="241">
        <v>4269.53994</v>
      </c>
      <c r="E512" s="244">
        <f t="shared" si="38"/>
        <v>0.9809108627607903</v>
      </c>
      <c r="F512" s="139"/>
      <c r="G512" s="30"/>
    </row>
    <row r="513" spans="1:7" ht="12.75" customHeight="1">
      <c r="A513" s="170">
        <v>9</v>
      </c>
      <c r="B513" s="252" t="s">
        <v>164</v>
      </c>
      <c r="C513" s="158">
        <v>6241.395188627925</v>
      </c>
      <c r="D513" s="241">
        <v>6220.860725999999</v>
      </c>
      <c r="E513" s="244">
        <f t="shared" si="38"/>
        <v>0.9967099563467251</v>
      </c>
      <c r="F513" s="139"/>
      <c r="G513" s="30"/>
    </row>
    <row r="514" spans="1:7" ht="12.75" customHeight="1">
      <c r="A514" s="170">
        <v>10</v>
      </c>
      <c r="B514" s="252" t="s">
        <v>165</v>
      </c>
      <c r="C514" s="158">
        <v>2479.070852730034</v>
      </c>
      <c r="D514" s="241">
        <v>2315.48725</v>
      </c>
      <c r="E514" s="244">
        <f t="shared" si="38"/>
        <v>0.934014147861127</v>
      </c>
      <c r="F514" s="139"/>
      <c r="G514" s="30"/>
    </row>
    <row r="515" spans="1:7" ht="12.75" customHeight="1">
      <c r="A515" s="170">
        <v>11</v>
      </c>
      <c r="B515" s="252" t="s">
        <v>166</v>
      </c>
      <c r="C515" s="158">
        <v>2949.348199010106</v>
      </c>
      <c r="D515" s="241">
        <v>2811.3247499999998</v>
      </c>
      <c r="E515" s="244">
        <f t="shared" si="38"/>
        <v>0.9532020501830095</v>
      </c>
      <c r="F515" s="139"/>
      <c r="G515" s="30"/>
    </row>
    <row r="516" spans="1:7" ht="12.75" customHeight="1">
      <c r="A516" s="170">
        <v>12</v>
      </c>
      <c r="B516" s="252" t="s">
        <v>167</v>
      </c>
      <c r="C516" s="158">
        <v>3051.8024167317753</v>
      </c>
      <c r="D516" s="241">
        <v>3130.7837775</v>
      </c>
      <c r="E516" s="244">
        <f t="shared" si="38"/>
        <v>1.0258802340332396</v>
      </c>
      <c r="F516" s="139"/>
      <c r="G516" s="30"/>
    </row>
    <row r="517" spans="1:7" ht="12.75" customHeight="1">
      <c r="A517" s="170">
        <v>13</v>
      </c>
      <c r="B517" s="252" t="s">
        <v>168</v>
      </c>
      <c r="C517" s="158">
        <v>11843.091812683568</v>
      </c>
      <c r="D517" s="241">
        <v>12228.4167693</v>
      </c>
      <c r="E517" s="244">
        <f t="shared" si="38"/>
        <v>1.0325358413757937</v>
      </c>
      <c r="F517" s="139"/>
      <c r="G517" s="30"/>
    </row>
    <row r="518" spans="1:7" ht="12.75" customHeight="1">
      <c r="A518" s="170">
        <v>14</v>
      </c>
      <c r="B518" s="252" t="s">
        <v>169</v>
      </c>
      <c r="C518" s="158">
        <v>5997.2859591153465</v>
      </c>
      <c r="D518" s="241">
        <v>6098.422288</v>
      </c>
      <c r="E518" s="244">
        <f t="shared" si="38"/>
        <v>1.016863682934934</v>
      </c>
      <c r="F518" s="139"/>
      <c r="G518" s="30"/>
    </row>
    <row r="519" spans="1:7" ht="12.75" customHeight="1">
      <c r="A519" s="170">
        <v>15</v>
      </c>
      <c r="B519" s="252" t="s">
        <v>170</v>
      </c>
      <c r="C519" s="158">
        <v>9423.527858156278</v>
      </c>
      <c r="D519" s="241">
        <v>8542.22535</v>
      </c>
      <c r="E519" s="244">
        <f t="shared" si="38"/>
        <v>0.9064784949520269</v>
      </c>
      <c r="F519" s="139"/>
      <c r="G519" s="30"/>
    </row>
    <row r="520" spans="1:7" ht="12.75" customHeight="1">
      <c r="A520" s="170">
        <v>16</v>
      </c>
      <c r="B520" s="252" t="s">
        <v>171</v>
      </c>
      <c r="C520" s="158">
        <v>7335.54275196997</v>
      </c>
      <c r="D520" s="241">
        <v>6721.49053608</v>
      </c>
      <c r="E520" s="244">
        <f t="shared" si="38"/>
        <v>0.9162908271886133</v>
      </c>
      <c r="F520" s="139"/>
      <c r="G520" s="30"/>
    </row>
    <row r="521" spans="1:7" ht="12.75" customHeight="1">
      <c r="A521" s="170">
        <v>17</v>
      </c>
      <c r="B521" s="252" t="s">
        <v>172</v>
      </c>
      <c r="C521" s="158">
        <v>15464.356563913028</v>
      </c>
      <c r="D521" s="241">
        <v>9216.09</v>
      </c>
      <c r="E521" s="244">
        <f t="shared" si="38"/>
        <v>0.5959569001083614</v>
      </c>
      <c r="F521" s="139"/>
      <c r="G521" s="30"/>
    </row>
    <row r="522" spans="1:7" ht="12.75" customHeight="1">
      <c r="A522" s="170">
        <v>18</v>
      </c>
      <c r="B522" s="252" t="s">
        <v>173</v>
      </c>
      <c r="C522" s="158">
        <v>9135.249354266341</v>
      </c>
      <c r="D522" s="241">
        <v>8883.842254333535</v>
      </c>
      <c r="E522" s="244">
        <f t="shared" si="38"/>
        <v>0.9724794485423219</v>
      </c>
      <c r="F522" s="139"/>
      <c r="G522" s="30" t="s">
        <v>12</v>
      </c>
    </row>
    <row r="523" spans="1:7" ht="12.75" customHeight="1">
      <c r="A523" s="170">
        <v>19</v>
      </c>
      <c r="B523" s="252" t="s">
        <v>174</v>
      </c>
      <c r="C523" s="158">
        <v>9297.502363980719</v>
      </c>
      <c r="D523" s="241">
        <v>8497.024605</v>
      </c>
      <c r="E523" s="244">
        <f t="shared" si="38"/>
        <v>0.9139040004892245</v>
      </c>
      <c r="F523" s="139"/>
      <c r="G523" s="30"/>
    </row>
    <row r="524" spans="1:7" ht="12.75" customHeight="1">
      <c r="A524" s="170">
        <v>20</v>
      </c>
      <c r="B524" s="252" t="s">
        <v>175</v>
      </c>
      <c r="C524" s="158">
        <v>4263.005622468209</v>
      </c>
      <c r="D524" s="241">
        <v>4258.899732479999</v>
      </c>
      <c r="E524" s="244">
        <f t="shared" si="38"/>
        <v>0.9990368556009943</v>
      </c>
      <c r="F524" s="139"/>
      <c r="G524" s="30"/>
    </row>
    <row r="525" spans="1:7" ht="12.75" customHeight="1">
      <c r="A525" s="170">
        <v>21</v>
      </c>
      <c r="B525" s="252" t="s">
        <v>176</v>
      </c>
      <c r="C525" s="158">
        <v>16030.496388949368</v>
      </c>
      <c r="D525" s="241">
        <v>14038.61745</v>
      </c>
      <c r="E525" s="244">
        <f t="shared" si="38"/>
        <v>0.8757444005088656</v>
      </c>
      <c r="F525" s="139"/>
      <c r="G525" s="30"/>
    </row>
    <row r="526" spans="1:7" ht="12.75" customHeight="1">
      <c r="A526" s="170">
        <v>22</v>
      </c>
      <c r="B526" s="252" t="s">
        <v>177</v>
      </c>
      <c r="C526" s="158">
        <v>4525.422288835951</v>
      </c>
      <c r="D526" s="241">
        <v>4418.962399999999</v>
      </c>
      <c r="E526" s="244">
        <f t="shared" si="38"/>
        <v>0.9764751481649383</v>
      </c>
      <c r="F526" s="139"/>
      <c r="G526" s="30"/>
    </row>
    <row r="527" spans="1:7" ht="12.75" customHeight="1">
      <c r="A527" s="170">
        <v>23</v>
      </c>
      <c r="B527" s="252" t="s">
        <v>178</v>
      </c>
      <c r="C527" s="158">
        <v>5650.315065955521</v>
      </c>
      <c r="D527" s="241">
        <v>5530.488971999999</v>
      </c>
      <c r="E527" s="244">
        <f t="shared" si="38"/>
        <v>0.9787930243611542</v>
      </c>
      <c r="F527" s="139"/>
      <c r="G527" s="30"/>
    </row>
    <row r="528" spans="1:7" ht="12.75" customHeight="1">
      <c r="A528" s="170">
        <v>24</v>
      </c>
      <c r="B528" s="252" t="s">
        <v>179</v>
      </c>
      <c r="C528" s="158">
        <v>18970.073040865274</v>
      </c>
      <c r="D528" s="241">
        <v>18793.908864999998</v>
      </c>
      <c r="E528" s="244">
        <f t="shared" si="38"/>
        <v>0.9907135741920559</v>
      </c>
      <c r="F528" s="139"/>
      <c r="G528" s="30"/>
    </row>
    <row r="529" spans="1:7" ht="12.75" customHeight="1">
      <c r="A529" s="170">
        <v>25</v>
      </c>
      <c r="B529" s="252" t="s">
        <v>180</v>
      </c>
      <c r="C529" s="158">
        <v>4483.561210762858</v>
      </c>
      <c r="D529" s="241">
        <v>4721.604654999999</v>
      </c>
      <c r="E529" s="244">
        <f t="shared" si="38"/>
        <v>1.0530924934549157</v>
      </c>
      <c r="F529" s="139"/>
      <c r="G529" s="30"/>
    </row>
    <row r="530" spans="1:7" ht="12.75" customHeight="1">
      <c r="A530" s="170">
        <v>26</v>
      </c>
      <c r="B530" s="252" t="s">
        <v>181</v>
      </c>
      <c r="C530" s="158">
        <v>3466.5019023951218</v>
      </c>
      <c r="D530" s="241">
        <v>2829.9349</v>
      </c>
      <c r="E530" s="244">
        <f t="shared" si="38"/>
        <v>0.816366175378327</v>
      </c>
      <c r="F530" s="139"/>
      <c r="G530" s="30"/>
    </row>
    <row r="531" spans="1:7" ht="12.75" customHeight="1">
      <c r="A531" s="170">
        <v>27</v>
      </c>
      <c r="B531" s="252" t="s">
        <v>182</v>
      </c>
      <c r="C531" s="158">
        <v>7454.312902444007</v>
      </c>
      <c r="D531" s="241">
        <v>7822.308389999999</v>
      </c>
      <c r="E531" s="244">
        <f t="shared" si="38"/>
        <v>1.049366788377684</v>
      </c>
      <c r="F531" s="139"/>
      <c r="G531" s="30"/>
    </row>
    <row r="532" spans="1:7" ht="12.75" customHeight="1">
      <c r="A532" s="170">
        <v>28</v>
      </c>
      <c r="B532" s="252" t="s">
        <v>183</v>
      </c>
      <c r="C532" s="158">
        <v>7177.416265790484</v>
      </c>
      <c r="D532" s="241">
        <v>7071.808099999999</v>
      </c>
      <c r="E532" s="244">
        <f t="shared" si="38"/>
        <v>0.9852860469729418</v>
      </c>
      <c r="F532" s="139"/>
      <c r="G532" s="30"/>
    </row>
    <row r="533" spans="1:7" ht="12.75" customHeight="1">
      <c r="A533" s="170">
        <v>29</v>
      </c>
      <c r="B533" s="252" t="s">
        <v>184</v>
      </c>
      <c r="C533" s="158">
        <v>1575.4644801568613</v>
      </c>
      <c r="D533" s="241">
        <v>1578.33095</v>
      </c>
      <c r="E533" s="244">
        <f t="shared" si="38"/>
        <v>1.0018194442840458</v>
      </c>
      <c r="F533" s="139"/>
      <c r="G533" s="30"/>
    </row>
    <row r="534" spans="1:7" ht="12.75" customHeight="1">
      <c r="A534" s="170">
        <v>30</v>
      </c>
      <c r="B534" s="252" t="s">
        <v>185</v>
      </c>
      <c r="C534" s="158">
        <v>13028.292584850187</v>
      </c>
      <c r="D534" s="241">
        <v>9109.21568</v>
      </c>
      <c r="E534" s="244">
        <f t="shared" si="38"/>
        <v>0.6991872204798774</v>
      </c>
      <c r="F534" s="139"/>
      <c r="G534" s="30"/>
    </row>
    <row r="535" spans="1:7" ht="12.75" customHeight="1">
      <c r="A535" s="170">
        <v>31</v>
      </c>
      <c r="B535" s="252" t="s">
        <v>186</v>
      </c>
      <c r="C535" s="158">
        <v>12227.316561066862</v>
      </c>
      <c r="D535" s="241">
        <v>12964.3215</v>
      </c>
      <c r="E535" s="244">
        <f t="shared" si="38"/>
        <v>1.0602752807823626</v>
      </c>
      <c r="F535" s="139"/>
      <c r="G535" s="30"/>
    </row>
    <row r="536" spans="1:7" ht="12.75" customHeight="1">
      <c r="A536" s="170">
        <v>32</v>
      </c>
      <c r="B536" s="252" t="s">
        <v>187</v>
      </c>
      <c r="C536" s="158">
        <v>5814.8218286111505</v>
      </c>
      <c r="D536" s="241">
        <v>5377.37424</v>
      </c>
      <c r="E536" s="244">
        <f t="shared" si="38"/>
        <v>0.9247702506620683</v>
      </c>
      <c r="F536" s="139"/>
      <c r="G536" s="30"/>
    </row>
    <row r="537" spans="1:7" ht="12.75" customHeight="1">
      <c r="A537" s="170">
        <v>33</v>
      </c>
      <c r="B537" s="252" t="s">
        <v>188</v>
      </c>
      <c r="C537" s="158">
        <v>2620.293454522145</v>
      </c>
      <c r="D537" s="241">
        <v>2541.635985</v>
      </c>
      <c r="E537" s="244">
        <f t="shared" si="38"/>
        <v>0.9699814273144114</v>
      </c>
      <c r="F537" s="139"/>
      <c r="G537" s="30"/>
    </row>
    <row r="538" spans="1:7" ht="12.75" customHeight="1">
      <c r="A538" s="170">
        <v>34</v>
      </c>
      <c r="B538" s="252" t="s">
        <v>189</v>
      </c>
      <c r="C538" s="158">
        <v>3444.819857653332</v>
      </c>
      <c r="D538" s="241">
        <v>3343.56146</v>
      </c>
      <c r="E538" s="244">
        <f t="shared" si="38"/>
        <v>0.9706056044038509</v>
      </c>
      <c r="F538" s="139"/>
      <c r="G538" s="30"/>
    </row>
    <row r="539" spans="1:7" ht="12.75" customHeight="1">
      <c r="A539" s="170">
        <v>35</v>
      </c>
      <c r="B539" s="252" t="s">
        <v>190</v>
      </c>
      <c r="C539" s="158">
        <v>6847.858756914902</v>
      </c>
      <c r="D539" s="241">
        <v>6650.2077659999995</v>
      </c>
      <c r="E539" s="244">
        <f t="shared" si="38"/>
        <v>0.9711368183937327</v>
      </c>
      <c r="F539" s="139"/>
      <c r="G539" s="30"/>
    </row>
    <row r="540" spans="1:7" ht="12.75" customHeight="1">
      <c r="A540" s="33"/>
      <c r="B540" s="1" t="s">
        <v>27</v>
      </c>
      <c r="C540" s="159">
        <v>257499.42170853852</v>
      </c>
      <c r="D540" s="242">
        <v>240733.77487369353</v>
      </c>
      <c r="E540" s="243">
        <f t="shared" si="38"/>
        <v>0.9348905456812175</v>
      </c>
      <c r="F540" s="41"/>
      <c r="G540" s="30"/>
    </row>
    <row r="541" spans="1:8" ht="14.25" customHeight="1">
      <c r="A541" s="39"/>
      <c r="B541" s="2"/>
      <c r="C541" s="63"/>
      <c r="D541" s="63"/>
      <c r="E541" s="82"/>
      <c r="F541" s="25"/>
      <c r="G541" s="25"/>
      <c r="H541" s="25"/>
    </row>
    <row r="542" spans="1:8" ht="14.25">
      <c r="A542" s="9" t="s">
        <v>115</v>
      </c>
      <c r="F542" s="83"/>
      <c r="G542" s="83"/>
      <c r="H542" s="84"/>
    </row>
    <row r="543" spans="1:8" ht="6.75" customHeight="1">
      <c r="A543" s="9"/>
      <c r="F543" s="25"/>
      <c r="G543" s="25"/>
      <c r="H543" s="25"/>
    </row>
    <row r="544" spans="1:8" ht="28.5">
      <c r="A544" s="86" t="s">
        <v>39</v>
      </c>
      <c r="B544" s="86" t="s">
        <v>113</v>
      </c>
      <c r="C544" s="86" t="s">
        <v>114</v>
      </c>
      <c r="D544" s="86" t="s">
        <v>50</v>
      </c>
      <c r="F544" s="25"/>
      <c r="G544" s="168"/>
      <c r="H544" s="168"/>
    </row>
    <row r="545" spans="1:4" ht="18.75" customHeight="1">
      <c r="A545" s="51"/>
      <c r="B545" s="51"/>
      <c r="C545" s="85"/>
      <c r="D545" s="34" t="e">
        <f>C545/B545</f>
        <v>#DIV/0!</v>
      </c>
    </row>
    <row r="546" ht="7.5" customHeight="1">
      <c r="A546" s="9"/>
    </row>
    <row r="547" spans="1:7" ht="12.75" customHeight="1">
      <c r="A547" s="39"/>
      <c r="B547" s="2"/>
      <c r="C547" s="150"/>
      <c r="D547" s="150"/>
      <c r="E547" s="150"/>
      <c r="F547" s="151"/>
      <c r="G547" s="37"/>
    </row>
    <row r="548" spans="1:8" ht="14.25">
      <c r="A548" s="9" t="s">
        <v>51</v>
      </c>
      <c r="F548" s="149"/>
      <c r="H548" s="10" t="s">
        <v>12</v>
      </c>
    </row>
    <row r="549" spans="1:6" ht="14.25">
      <c r="A549" s="9"/>
      <c r="F549" s="149"/>
    </row>
    <row r="550" spans="1:6" ht="14.25">
      <c r="A550" s="89" t="s">
        <v>52</v>
      </c>
      <c r="B550" s="54"/>
      <c r="C550" s="54"/>
      <c r="D550" s="54"/>
      <c r="E550" s="55"/>
      <c r="F550" s="54"/>
    </row>
    <row r="551" spans="1:6" ht="9" customHeight="1">
      <c r="A551" s="54"/>
      <c r="B551" s="54"/>
      <c r="C551" s="54"/>
      <c r="D551" s="54"/>
      <c r="E551" s="55"/>
      <c r="F551" s="54"/>
    </row>
    <row r="552" spans="1:7" ht="11.25" customHeight="1">
      <c r="A552" s="187" t="s">
        <v>238</v>
      </c>
      <c r="B552" s="172"/>
      <c r="C552" s="188"/>
      <c r="D552" s="172"/>
      <c r="E552" s="172"/>
      <c r="F552" s="47"/>
      <c r="G552" s="47"/>
    </row>
    <row r="553" spans="1:7" ht="6.75" customHeight="1">
      <c r="A553" s="187"/>
      <c r="B553" s="172"/>
      <c r="C553" s="188"/>
      <c r="D553" s="172"/>
      <c r="E553" s="172"/>
      <c r="F553" s="47"/>
      <c r="G553" s="47"/>
    </row>
    <row r="554" spans="1:5" ht="14.25">
      <c r="A554" s="172"/>
      <c r="B554" s="172"/>
      <c r="C554" s="172"/>
      <c r="D554" s="172"/>
      <c r="E554" s="189" t="s">
        <v>116</v>
      </c>
    </row>
    <row r="555" spans="1:7" ht="45" customHeight="1">
      <c r="A555" s="190" t="s">
        <v>37</v>
      </c>
      <c r="B555" s="190" t="s">
        <v>38</v>
      </c>
      <c r="C555" s="191" t="s">
        <v>132</v>
      </c>
      <c r="D555" s="191" t="s">
        <v>239</v>
      </c>
      <c r="E555" s="191" t="s">
        <v>133</v>
      </c>
      <c r="F555" s="61"/>
      <c r="G555" s="62"/>
    </row>
    <row r="556" spans="1:7" ht="14.25" customHeight="1">
      <c r="A556" s="190">
        <v>1</v>
      </c>
      <c r="B556" s="190">
        <v>2</v>
      </c>
      <c r="C556" s="191">
        <v>3</v>
      </c>
      <c r="D556" s="191">
        <v>4</v>
      </c>
      <c r="E556" s="191">
        <v>5</v>
      </c>
      <c r="F556" s="61"/>
      <c r="G556" s="62"/>
    </row>
    <row r="557" spans="1:7" ht="12.75" customHeight="1">
      <c r="A557" s="170">
        <v>1</v>
      </c>
      <c r="B557" s="252" t="s">
        <v>156</v>
      </c>
      <c r="C557" s="141">
        <v>5432.2310682778925</v>
      </c>
      <c r="D557" s="141">
        <v>25.8273236</v>
      </c>
      <c r="E557" s="192">
        <f aca="true" t="shared" si="39" ref="E557:E592">D557/C557</f>
        <v>0.004754459682472176</v>
      </c>
      <c r="F557" s="139"/>
      <c r="G557" s="30"/>
    </row>
    <row r="558" spans="1:7" ht="12.75" customHeight="1">
      <c r="A558" s="170">
        <v>2</v>
      </c>
      <c r="B558" s="252" t="s">
        <v>157</v>
      </c>
      <c r="C558" s="141">
        <v>1816.6507037370982</v>
      </c>
      <c r="D558" s="141">
        <v>61.73303948499995</v>
      </c>
      <c r="E558" s="192">
        <f t="shared" si="39"/>
        <v>0.033981788220490965</v>
      </c>
      <c r="F558" s="139"/>
      <c r="G558" s="30"/>
    </row>
    <row r="559" spans="1:7" ht="12.75" customHeight="1">
      <c r="A559" s="170">
        <v>3</v>
      </c>
      <c r="B559" s="252" t="s">
        <v>158</v>
      </c>
      <c r="C559" s="141">
        <v>2891.905669618146</v>
      </c>
      <c r="D559" s="141">
        <v>261.8413317830001</v>
      </c>
      <c r="E559" s="192">
        <f t="shared" si="39"/>
        <v>0.09054283289177072</v>
      </c>
      <c r="F559" s="139"/>
      <c r="G559" s="30"/>
    </row>
    <row r="560" spans="1:7" ht="12.75" customHeight="1">
      <c r="A560" s="170">
        <v>4</v>
      </c>
      <c r="B560" s="252" t="s">
        <v>159</v>
      </c>
      <c r="C560" s="141">
        <v>5015.42939065202</v>
      </c>
      <c r="D560" s="141">
        <v>208.7527616790003</v>
      </c>
      <c r="E560" s="192">
        <f t="shared" si="39"/>
        <v>0.041622111571958914</v>
      </c>
      <c r="F560" s="139"/>
      <c r="G560" s="30"/>
    </row>
    <row r="561" spans="1:7" ht="12.75" customHeight="1">
      <c r="A561" s="170">
        <v>5</v>
      </c>
      <c r="B561" s="252" t="s">
        <v>160</v>
      </c>
      <c r="C561" s="141">
        <v>3936.1226988284434</v>
      </c>
      <c r="D561" s="141">
        <v>367.392433</v>
      </c>
      <c r="E561" s="192">
        <f t="shared" si="39"/>
        <v>0.09333866373356489</v>
      </c>
      <c r="F561" s="139"/>
      <c r="G561" s="30"/>
    </row>
    <row r="562" spans="1:7" ht="12.75" customHeight="1">
      <c r="A562" s="170">
        <v>6</v>
      </c>
      <c r="B562" s="252" t="s">
        <v>161</v>
      </c>
      <c r="C562" s="141">
        <v>1278.1097181481553</v>
      </c>
      <c r="D562" s="141">
        <v>120.24395544999987</v>
      </c>
      <c r="E562" s="192">
        <f t="shared" si="39"/>
        <v>0.09407952521026172</v>
      </c>
      <c r="F562" s="139"/>
      <c r="G562" s="30"/>
    </row>
    <row r="563" spans="1:7" ht="12.75" customHeight="1">
      <c r="A563" s="170">
        <v>7</v>
      </c>
      <c r="B563" s="252" t="s">
        <v>162</v>
      </c>
      <c r="C563" s="141">
        <v>3065.2082139527015</v>
      </c>
      <c r="D563" s="141">
        <v>434.894433788</v>
      </c>
      <c r="E563" s="192">
        <f t="shared" si="39"/>
        <v>0.14188087837177862</v>
      </c>
      <c r="F563" s="139"/>
      <c r="G563" s="30"/>
    </row>
    <row r="564" spans="1:7" ht="12.75" customHeight="1">
      <c r="A564" s="170">
        <v>8</v>
      </c>
      <c r="B564" s="252" t="s">
        <v>163</v>
      </c>
      <c r="C564" s="141">
        <v>1948.5638853419073</v>
      </c>
      <c r="D564" s="141">
        <v>224.85402817900035</v>
      </c>
      <c r="E564" s="192">
        <f t="shared" si="39"/>
        <v>0.11539474269766939</v>
      </c>
      <c r="F564" s="139"/>
      <c r="G564" s="30"/>
    </row>
    <row r="565" spans="1:7" ht="12.75" customHeight="1">
      <c r="A565" s="170">
        <v>9</v>
      </c>
      <c r="B565" s="252" t="s">
        <v>164</v>
      </c>
      <c r="C565" s="141">
        <v>2794.195439899353</v>
      </c>
      <c r="D565" s="141">
        <v>275.47494244800015</v>
      </c>
      <c r="E565" s="192">
        <f t="shared" si="39"/>
        <v>0.09858828717361401</v>
      </c>
      <c r="F565" s="139"/>
      <c r="G565" s="30"/>
    </row>
    <row r="566" spans="1:7" ht="12.75" customHeight="1">
      <c r="A566" s="170">
        <v>10</v>
      </c>
      <c r="B566" s="252" t="s">
        <v>165</v>
      </c>
      <c r="C566" s="141">
        <v>1109.9221237448928</v>
      </c>
      <c r="D566" s="141">
        <v>170.17533426999998</v>
      </c>
      <c r="E566" s="192">
        <f t="shared" si="39"/>
        <v>0.15332186883150506</v>
      </c>
      <c r="F566" s="139"/>
      <c r="G566" s="30"/>
    </row>
    <row r="567" spans="1:7" ht="12.75" customHeight="1">
      <c r="A567" s="170">
        <v>11</v>
      </c>
      <c r="B567" s="252" t="s">
        <v>166</v>
      </c>
      <c r="C567" s="141">
        <v>1320.3603366753473</v>
      </c>
      <c r="D567" s="141">
        <v>248.80777840099975</v>
      </c>
      <c r="E567" s="255">
        <f t="shared" si="39"/>
        <v>0.18843930061356962</v>
      </c>
      <c r="F567" s="139"/>
      <c r="G567" s="30"/>
    </row>
    <row r="568" spans="1:7" ht="12.75" customHeight="1">
      <c r="A568" s="170">
        <v>12</v>
      </c>
      <c r="B568" s="252" t="s">
        <v>167</v>
      </c>
      <c r="C568" s="141">
        <v>1366.2853307303212</v>
      </c>
      <c r="D568" s="141">
        <v>448.5224976819999</v>
      </c>
      <c r="E568" s="255">
        <f t="shared" si="39"/>
        <v>0.32827879184083086</v>
      </c>
      <c r="F568" s="139"/>
      <c r="G568" s="30"/>
    </row>
    <row r="569" spans="1:7" ht="12.75" customHeight="1">
      <c r="A569" s="170">
        <v>13</v>
      </c>
      <c r="B569" s="252" t="s">
        <v>168</v>
      </c>
      <c r="C569" s="141">
        <v>5301.749883583992</v>
      </c>
      <c r="D569" s="141">
        <v>766.7811719909998</v>
      </c>
      <c r="E569" s="255">
        <f t="shared" si="39"/>
        <v>0.1446279414962998</v>
      </c>
      <c r="F569" s="139"/>
      <c r="G569" s="30"/>
    </row>
    <row r="570" spans="1:7" ht="12.75" customHeight="1">
      <c r="A570" s="170">
        <v>14</v>
      </c>
      <c r="B570" s="252" t="s">
        <v>169</v>
      </c>
      <c r="C570" s="141">
        <v>2684.9486965016617</v>
      </c>
      <c r="D570" s="141">
        <v>527.400115585</v>
      </c>
      <c r="E570" s="255">
        <f t="shared" si="39"/>
        <v>0.1964283772990422</v>
      </c>
      <c r="F570" s="139"/>
      <c r="G570" s="30"/>
    </row>
    <row r="571" spans="1:7" ht="12.75" customHeight="1">
      <c r="A571" s="170">
        <v>15</v>
      </c>
      <c r="B571" s="252" t="s">
        <v>170</v>
      </c>
      <c r="C571" s="141">
        <v>4218.640987303294</v>
      </c>
      <c r="D571" s="141">
        <v>794.2935442400004</v>
      </c>
      <c r="E571" s="255">
        <f t="shared" si="39"/>
        <v>0.18828185347616913</v>
      </c>
      <c r="F571" s="139"/>
      <c r="G571" s="30"/>
    </row>
    <row r="572" spans="1:7" ht="12.75" customHeight="1">
      <c r="A572" s="170">
        <v>16</v>
      </c>
      <c r="B572" s="252" t="s">
        <v>171</v>
      </c>
      <c r="C572" s="141">
        <v>3283.910434437431</v>
      </c>
      <c r="D572" s="141">
        <v>1088.274038724</v>
      </c>
      <c r="E572" s="255">
        <f t="shared" si="39"/>
        <v>0.331395773560564</v>
      </c>
      <c r="F572" s="139"/>
      <c r="G572" s="30"/>
    </row>
    <row r="573" spans="1:7" ht="12.75" customHeight="1">
      <c r="A573" s="170">
        <v>17</v>
      </c>
      <c r="B573" s="252" t="s">
        <v>172</v>
      </c>
      <c r="C573" s="141">
        <v>6921.549928116982</v>
      </c>
      <c r="D573" s="141">
        <v>3293.2357187370003</v>
      </c>
      <c r="E573" s="255">
        <f t="shared" si="39"/>
        <v>0.4757945478886302</v>
      </c>
      <c r="F573" s="139"/>
      <c r="G573" s="30"/>
    </row>
    <row r="574" spans="1:7" ht="12.75" customHeight="1">
      <c r="A574" s="170">
        <v>18</v>
      </c>
      <c r="B574" s="252" t="s">
        <v>173</v>
      </c>
      <c r="C574" s="141">
        <v>4089.478298596926</v>
      </c>
      <c r="D574" s="141">
        <v>730.1302532199995</v>
      </c>
      <c r="E574" s="255">
        <f t="shared" si="39"/>
        <v>0.17853872790338626</v>
      </c>
      <c r="F574" s="139"/>
      <c r="G574" s="30"/>
    </row>
    <row r="575" spans="1:8" ht="12.75" customHeight="1">
      <c r="A575" s="170">
        <v>19</v>
      </c>
      <c r="B575" s="252" t="s">
        <v>174</v>
      </c>
      <c r="C575" s="152">
        <v>4162.249033261091</v>
      </c>
      <c r="D575" s="152">
        <v>874.9906652049999</v>
      </c>
      <c r="E575" s="255">
        <f t="shared" si="39"/>
        <v>0.21022064230487697</v>
      </c>
      <c r="F575" s="139"/>
      <c r="G575" s="30"/>
      <c r="H575" s="10" t="s">
        <v>12</v>
      </c>
    </row>
    <row r="576" spans="1:7" ht="12.75" customHeight="1">
      <c r="A576" s="170">
        <v>20</v>
      </c>
      <c r="B576" s="252" t="s">
        <v>175</v>
      </c>
      <c r="C576" s="152">
        <v>1908.646520251008</v>
      </c>
      <c r="D576" s="152">
        <v>464.41281778999974</v>
      </c>
      <c r="E576" s="255">
        <f t="shared" si="39"/>
        <v>0.24332049589199173</v>
      </c>
      <c r="F576" s="139"/>
      <c r="G576" s="30" t="s">
        <v>12</v>
      </c>
    </row>
    <row r="577" spans="1:7" ht="12.75" customHeight="1">
      <c r="A577" s="170">
        <v>21</v>
      </c>
      <c r="B577" s="252" t="s">
        <v>176</v>
      </c>
      <c r="C577" s="152">
        <v>7176.682050436724</v>
      </c>
      <c r="D577" s="152">
        <v>1138.5773825959996</v>
      </c>
      <c r="E577" s="192">
        <f t="shared" si="39"/>
        <v>0.15864955066899103</v>
      </c>
      <c r="F577" s="139"/>
      <c r="G577" s="30"/>
    </row>
    <row r="578" spans="1:7" ht="12.75" customHeight="1">
      <c r="A578" s="170">
        <v>22</v>
      </c>
      <c r="B578" s="252" t="s">
        <v>177</v>
      </c>
      <c r="C578" s="152">
        <v>2025.9577790609728</v>
      </c>
      <c r="D578" s="152">
        <v>246.3451230979997</v>
      </c>
      <c r="E578" s="192">
        <f t="shared" si="39"/>
        <v>0.12159440124768056</v>
      </c>
      <c r="F578" s="139"/>
      <c r="G578" s="30"/>
    </row>
    <row r="579" spans="1:7" ht="12.75" customHeight="1">
      <c r="A579" s="170">
        <v>23</v>
      </c>
      <c r="B579" s="252" t="s">
        <v>178</v>
      </c>
      <c r="C579" s="152">
        <v>2529.5703758170484</v>
      </c>
      <c r="D579" s="152">
        <v>339.49705345200016</v>
      </c>
      <c r="E579" s="192">
        <f t="shared" si="39"/>
        <v>0.1342113493649462</v>
      </c>
      <c r="F579" s="139"/>
      <c r="G579" s="30"/>
    </row>
    <row r="580" spans="1:7" ht="12.75" customHeight="1">
      <c r="A580" s="170">
        <v>24</v>
      </c>
      <c r="B580" s="252" t="s">
        <v>179</v>
      </c>
      <c r="C580" s="152">
        <v>8492.203648410283</v>
      </c>
      <c r="D580" s="152">
        <v>578.2933735479992</v>
      </c>
      <c r="E580" s="192">
        <f t="shared" si="39"/>
        <v>0.06809697429432868</v>
      </c>
      <c r="F580" s="139"/>
      <c r="G580" s="30"/>
    </row>
    <row r="581" spans="1:7" ht="12.75" customHeight="1">
      <c r="A581" s="170">
        <v>25</v>
      </c>
      <c r="B581" s="252" t="s">
        <v>180</v>
      </c>
      <c r="C581" s="152">
        <v>2007.2080237338203</v>
      </c>
      <c r="D581" s="152">
        <v>398.6099339939999</v>
      </c>
      <c r="E581" s="192">
        <f t="shared" si="39"/>
        <v>0.19858924898701</v>
      </c>
      <c r="F581" s="139"/>
      <c r="G581" s="30"/>
    </row>
    <row r="582" spans="1:7" ht="12.75" customHeight="1">
      <c r="A582" s="170">
        <v>26</v>
      </c>
      <c r="B582" s="252" t="s">
        <v>181</v>
      </c>
      <c r="C582" s="152">
        <v>1551.854991431672</v>
      </c>
      <c r="D582" s="152">
        <v>185.56219212300016</v>
      </c>
      <c r="E582" s="192">
        <f t="shared" si="39"/>
        <v>0.11957444036173043</v>
      </c>
      <c r="F582" s="139"/>
      <c r="G582" s="30"/>
    </row>
    <row r="583" spans="1:7" ht="12.75" customHeight="1">
      <c r="A583" s="170">
        <v>27</v>
      </c>
      <c r="B583" s="252" t="s">
        <v>182</v>
      </c>
      <c r="C583" s="152">
        <v>3337.1929959413865</v>
      </c>
      <c r="D583" s="152">
        <v>223.66507224800011</v>
      </c>
      <c r="E583" s="192">
        <f t="shared" si="39"/>
        <v>0.06702191707821999</v>
      </c>
      <c r="F583" s="139"/>
      <c r="G583" s="30"/>
    </row>
    <row r="584" spans="1:7" ht="12.75" customHeight="1">
      <c r="A584" s="170">
        <v>28</v>
      </c>
      <c r="B584" s="252" t="s">
        <v>183</v>
      </c>
      <c r="C584" s="152">
        <v>3213.2573856094928</v>
      </c>
      <c r="D584" s="152">
        <v>106.43661449200022</v>
      </c>
      <c r="E584" s="192">
        <f t="shared" si="39"/>
        <v>0.03312421064327881</v>
      </c>
      <c r="F584" s="139"/>
      <c r="G584" s="30"/>
    </row>
    <row r="585" spans="1:7" ht="12.75" customHeight="1">
      <c r="A585" s="170">
        <v>29</v>
      </c>
      <c r="B585" s="252" t="s">
        <v>184</v>
      </c>
      <c r="C585" s="152">
        <v>705.2944943896059</v>
      </c>
      <c r="D585" s="152">
        <v>125.48135681599996</v>
      </c>
      <c r="E585" s="192">
        <f t="shared" si="39"/>
        <v>0.17791342171839475</v>
      </c>
      <c r="F585" s="139"/>
      <c r="G585" s="30"/>
    </row>
    <row r="586" spans="1:7" ht="12.75" customHeight="1">
      <c r="A586" s="170">
        <v>30</v>
      </c>
      <c r="B586" s="252" t="s">
        <v>185</v>
      </c>
      <c r="C586" s="152">
        <v>5832.699053524342</v>
      </c>
      <c r="D586" s="152">
        <v>403.29249261200005</v>
      </c>
      <c r="E586" s="192">
        <f t="shared" si="39"/>
        <v>0.06914337408996185</v>
      </c>
      <c r="F586" s="139"/>
      <c r="G586" s="30"/>
    </row>
    <row r="587" spans="1:7" ht="12.75" customHeight="1">
      <c r="A587" s="170">
        <v>31</v>
      </c>
      <c r="B587" s="252" t="s">
        <v>186</v>
      </c>
      <c r="C587" s="152">
        <v>5473.9023556936845</v>
      </c>
      <c r="D587" s="152">
        <v>661.4425684079995</v>
      </c>
      <c r="E587" s="192">
        <f t="shared" si="39"/>
        <v>0.12083565351142944</v>
      </c>
      <c r="F587" s="139"/>
      <c r="G587" s="30"/>
    </row>
    <row r="588" spans="1:7" ht="12.75" customHeight="1">
      <c r="A588" s="170">
        <v>32</v>
      </c>
      <c r="B588" s="252" t="s">
        <v>187</v>
      </c>
      <c r="C588" s="152">
        <v>2603.3122507726384</v>
      </c>
      <c r="D588" s="152">
        <v>303.537256029</v>
      </c>
      <c r="E588" s="192">
        <f t="shared" si="39"/>
        <v>0.1165965611458683</v>
      </c>
      <c r="F588" s="139"/>
      <c r="G588" s="30"/>
    </row>
    <row r="589" spans="1:7" ht="12.75" customHeight="1">
      <c r="A589" s="170">
        <v>33</v>
      </c>
      <c r="B589" s="252" t="s">
        <v>188</v>
      </c>
      <c r="C589" s="152">
        <v>1172.9074123285222</v>
      </c>
      <c r="D589" s="152">
        <v>76.71005081700002</v>
      </c>
      <c r="E589" s="192">
        <f t="shared" si="39"/>
        <v>0.06540162506494088</v>
      </c>
      <c r="F589" s="139"/>
      <c r="G589" s="30"/>
    </row>
    <row r="590" spans="1:7" ht="12.75" customHeight="1">
      <c r="A590" s="170">
        <v>34</v>
      </c>
      <c r="B590" s="252" t="s">
        <v>189</v>
      </c>
      <c r="C590" s="152">
        <v>1542.193572870262</v>
      </c>
      <c r="D590" s="152">
        <v>82.84524006399971</v>
      </c>
      <c r="E590" s="192">
        <f t="shared" si="39"/>
        <v>0.0537190930641812</v>
      </c>
      <c r="F590" s="139"/>
      <c r="G590" s="30"/>
    </row>
    <row r="591" spans="1:7" ht="12.75" customHeight="1">
      <c r="A591" s="170">
        <v>35</v>
      </c>
      <c r="B591" s="252" t="s">
        <v>190</v>
      </c>
      <c r="C591" s="152">
        <v>3065.7601860461436</v>
      </c>
      <c r="D591" s="152">
        <v>374.3781429870003</v>
      </c>
      <c r="E591" s="192">
        <f t="shared" si="39"/>
        <v>0.12211592566534994</v>
      </c>
      <c r="F591" s="139"/>
      <c r="G591" s="30"/>
    </row>
    <row r="592" spans="1:7" ht="12.75" customHeight="1">
      <c r="A592" s="33"/>
      <c r="B592" s="1" t="s">
        <v>27</v>
      </c>
      <c r="C592" s="153">
        <v>115276.15493772525</v>
      </c>
      <c r="D592" s="153">
        <v>16632.712038540994</v>
      </c>
      <c r="E592" s="235">
        <f t="shared" si="39"/>
        <v>0.1442857982860927</v>
      </c>
      <c r="F592" s="41"/>
      <c r="G592" s="30"/>
    </row>
    <row r="593" spans="1:7" ht="14.25">
      <c r="A593" s="90"/>
      <c r="B593" s="71"/>
      <c r="C593" s="91"/>
      <c r="D593" s="91"/>
      <c r="E593" s="92"/>
      <c r="F593" s="74"/>
      <c r="G593" s="93"/>
    </row>
    <row r="594" spans="1:7" ht="14.25">
      <c r="A594" s="9" t="s">
        <v>218</v>
      </c>
      <c r="B594" s="47"/>
      <c r="C594" s="56"/>
      <c r="D594" s="47"/>
      <c r="E594" s="47"/>
      <c r="F594" s="47"/>
      <c r="G594" s="93"/>
    </row>
    <row r="595" spans="1:5" ht="14.25">
      <c r="A595" s="47"/>
      <c r="B595" s="47"/>
      <c r="C595" s="47"/>
      <c r="D595" s="47"/>
      <c r="E595" s="57" t="s">
        <v>116</v>
      </c>
    </row>
    <row r="596" spans="1:7" ht="51" customHeight="1">
      <c r="A596" s="58" t="s">
        <v>37</v>
      </c>
      <c r="B596" s="58" t="s">
        <v>38</v>
      </c>
      <c r="C596" s="59" t="s">
        <v>132</v>
      </c>
      <c r="D596" s="59" t="s">
        <v>219</v>
      </c>
      <c r="E596" s="59" t="s">
        <v>129</v>
      </c>
      <c r="F596" s="61"/>
      <c r="G596" s="62"/>
    </row>
    <row r="597" spans="1:7" ht="18" customHeight="1">
      <c r="A597" s="58">
        <v>1</v>
      </c>
      <c r="B597" s="58">
        <v>2</v>
      </c>
      <c r="C597" s="59">
        <v>3</v>
      </c>
      <c r="D597" s="59">
        <v>4</v>
      </c>
      <c r="E597" s="59">
        <v>5</v>
      </c>
      <c r="F597" s="61"/>
      <c r="G597" s="62"/>
    </row>
    <row r="598" spans="1:7" ht="12.75" customHeight="1">
      <c r="A598" s="170">
        <v>1</v>
      </c>
      <c r="B598" s="252" t="s">
        <v>156</v>
      </c>
      <c r="C598" s="141">
        <v>5432.2310682778925</v>
      </c>
      <c r="D598" s="152">
        <v>299.73363106811064</v>
      </c>
      <c r="E598" s="144">
        <f aca="true" t="shared" si="40" ref="E598:E633">D598/C598</f>
        <v>0.05517689275377809</v>
      </c>
      <c r="F598" s="139"/>
      <c r="G598" s="30"/>
    </row>
    <row r="599" spans="1:7" ht="12.75" customHeight="1">
      <c r="A599" s="170">
        <v>2</v>
      </c>
      <c r="B599" s="252" t="s">
        <v>157</v>
      </c>
      <c r="C599" s="141">
        <v>1816.6507037370982</v>
      </c>
      <c r="D599" s="152">
        <v>40.78341887550317</v>
      </c>
      <c r="E599" s="144">
        <f t="shared" si="40"/>
        <v>0.022449785636614743</v>
      </c>
      <c r="F599" s="139"/>
      <c r="G599" s="30"/>
    </row>
    <row r="600" spans="1:7" ht="12.75" customHeight="1">
      <c r="A600" s="170">
        <v>3</v>
      </c>
      <c r="B600" s="252" t="s">
        <v>158</v>
      </c>
      <c r="C600" s="141">
        <v>2891.905669618146</v>
      </c>
      <c r="D600" s="152">
        <v>366.125224971865</v>
      </c>
      <c r="E600" s="144">
        <f t="shared" si="40"/>
        <v>0.12660344658482897</v>
      </c>
      <c r="F600" s="139"/>
      <c r="G600" s="30"/>
    </row>
    <row r="601" spans="1:7" ht="12.75" customHeight="1">
      <c r="A601" s="170">
        <v>4</v>
      </c>
      <c r="B601" s="252" t="s">
        <v>159</v>
      </c>
      <c r="C601" s="141">
        <v>5015.42939065202</v>
      </c>
      <c r="D601" s="152">
        <v>400.944864271141</v>
      </c>
      <c r="E601" s="144">
        <f t="shared" si="40"/>
        <v>0.07994228071846447</v>
      </c>
      <c r="F601" s="139"/>
      <c r="G601" s="30"/>
    </row>
    <row r="602" spans="1:7" ht="12.75" customHeight="1">
      <c r="A602" s="170">
        <v>5</v>
      </c>
      <c r="B602" s="252" t="s">
        <v>160</v>
      </c>
      <c r="C602" s="141">
        <v>3936.1226988284434</v>
      </c>
      <c r="D602" s="152">
        <v>459.45206307224123</v>
      </c>
      <c r="E602" s="144">
        <f t="shared" si="40"/>
        <v>0.11672706829210218</v>
      </c>
      <c r="F602" s="139"/>
      <c r="G602" s="30"/>
    </row>
    <row r="603" spans="1:7" ht="12.75" customHeight="1">
      <c r="A603" s="170">
        <v>6</v>
      </c>
      <c r="B603" s="252" t="s">
        <v>161</v>
      </c>
      <c r="C603" s="141">
        <v>1278.1097181481553</v>
      </c>
      <c r="D603" s="152">
        <v>126.52393403097085</v>
      </c>
      <c r="E603" s="144">
        <f t="shared" si="40"/>
        <v>0.09899301463280519</v>
      </c>
      <c r="F603" s="139"/>
      <c r="G603" s="30"/>
    </row>
    <row r="604" spans="1:7" ht="12.75" customHeight="1">
      <c r="A604" s="170">
        <v>7</v>
      </c>
      <c r="B604" s="252" t="s">
        <v>162</v>
      </c>
      <c r="C604" s="141">
        <v>3065.2082139527015</v>
      </c>
      <c r="D604" s="152">
        <v>415.6272530585644</v>
      </c>
      <c r="E604" s="144">
        <f t="shared" si="40"/>
        <v>0.1355951126473713</v>
      </c>
      <c r="F604" s="139"/>
      <c r="G604" s="30"/>
    </row>
    <row r="605" spans="1:7" ht="12.75" customHeight="1">
      <c r="A605" s="170">
        <v>8</v>
      </c>
      <c r="B605" s="252" t="s">
        <v>163</v>
      </c>
      <c r="C605" s="141">
        <v>1948.5638853419073</v>
      </c>
      <c r="D605" s="152">
        <v>260.4422539301128</v>
      </c>
      <c r="E605" s="144">
        <f t="shared" si="40"/>
        <v>0.13365856561814188</v>
      </c>
      <c r="F605" s="139"/>
      <c r="G605" s="30"/>
    </row>
    <row r="606" spans="1:7" ht="12.75" customHeight="1">
      <c r="A606" s="170">
        <v>9</v>
      </c>
      <c r="B606" s="252" t="s">
        <v>164</v>
      </c>
      <c r="C606" s="141">
        <v>2794.195439899353</v>
      </c>
      <c r="D606" s="152">
        <v>378.5437968255826</v>
      </c>
      <c r="E606" s="144">
        <f t="shared" si="40"/>
        <v>0.13547506069912482</v>
      </c>
      <c r="F606" s="139"/>
      <c r="G606" s="30"/>
    </row>
    <row r="607" spans="1:7" ht="12.75" customHeight="1">
      <c r="A607" s="170">
        <v>10</v>
      </c>
      <c r="B607" s="252" t="s">
        <v>165</v>
      </c>
      <c r="C607" s="141">
        <v>1109.9221237448928</v>
      </c>
      <c r="D607" s="152">
        <v>313.1179265520875</v>
      </c>
      <c r="E607" s="144">
        <f t="shared" si="40"/>
        <v>0.282108014475487</v>
      </c>
      <c r="F607" s="139"/>
      <c r="G607" s="30"/>
    </row>
    <row r="608" spans="1:7" ht="12.75" customHeight="1">
      <c r="A608" s="170">
        <v>11</v>
      </c>
      <c r="B608" s="252" t="s">
        <v>166</v>
      </c>
      <c r="C608" s="141">
        <v>1320.3603366753473</v>
      </c>
      <c r="D608" s="152">
        <v>272.8373640211982</v>
      </c>
      <c r="E608" s="144">
        <f t="shared" si="40"/>
        <v>0.20663856406668474</v>
      </c>
      <c r="F608" s="139"/>
      <c r="G608" s="30"/>
    </row>
    <row r="609" spans="1:7" ht="12.75" customHeight="1">
      <c r="A609" s="170">
        <v>12</v>
      </c>
      <c r="B609" s="252" t="s">
        <v>167</v>
      </c>
      <c r="C609" s="141">
        <v>1366.2853307303212</v>
      </c>
      <c r="D609" s="152">
        <v>531.6718916960178</v>
      </c>
      <c r="E609" s="144">
        <f t="shared" si="40"/>
        <v>0.3891367928336191</v>
      </c>
      <c r="F609" s="139"/>
      <c r="G609" s="30"/>
    </row>
    <row r="610" spans="1:7" ht="12.75" customHeight="1">
      <c r="A610" s="170">
        <v>13</v>
      </c>
      <c r="B610" s="252" t="s">
        <v>168</v>
      </c>
      <c r="C610" s="141">
        <v>5301.749883583992</v>
      </c>
      <c r="D610" s="152">
        <v>871.1602584988315</v>
      </c>
      <c r="E610" s="144">
        <f t="shared" si="40"/>
        <v>0.16431560854959185</v>
      </c>
      <c r="F610" s="139"/>
      <c r="G610" s="30"/>
    </row>
    <row r="611" spans="1:7" ht="12.75" customHeight="1">
      <c r="A611" s="170">
        <v>14</v>
      </c>
      <c r="B611" s="252" t="s">
        <v>169</v>
      </c>
      <c r="C611" s="141">
        <v>2684.9486965016617</v>
      </c>
      <c r="D611" s="152">
        <v>455.2865501193433</v>
      </c>
      <c r="E611" s="144">
        <f t="shared" si="40"/>
        <v>0.16956992538164928</v>
      </c>
      <c r="F611" s="139"/>
      <c r="G611" s="30"/>
    </row>
    <row r="612" spans="1:7" ht="12.75" customHeight="1">
      <c r="A612" s="170">
        <v>15</v>
      </c>
      <c r="B612" s="252" t="s">
        <v>170</v>
      </c>
      <c r="C612" s="141">
        <v>4218.640987303294</v>
      </c>
      <c r="D612" s="152">
        <v>1049.513115667406</v>
      </c>
      <c r="E612" s="144">
        <f t="shared" si="40"/>
        <v>0.24877990775372716</v>
      </c>
      <c r="F612" s="139"/>
      <c r="G612" s="30"/>
    </row>
    <row r="613" spans="1:7" ht="12.75" customHeight="1">
      <c r="A613" s="170">
        <v>16</v>
      </c>
      <c r="B613" s="252" t="s">
        <v>171</v>
      </c>
      <c r="C613" s="141">
        <v>3283.910434437431</v>
      </c>
      <c r="D613" s="152">
        <v>1397.1359752436804</v>
      </c>
      <c r="E613" s="144">
        <f t="shared" si="40"/>
        <v>0.4254488674819856</v>
      </c>
      <c r="F613" s="139"/>
      <c r="G613" s="30"/>
    </row>
    <row r="614" spans="1:7" ht="12.75" customHeight="1">
      <c r="A614" s="170">
        <v>17</v>
      </c>
      <c r="B614" s="252" t="s">
        <v>172</v>
      </c>
      <c r="C614" s="141">
        <v>6921.549928116982</v>
      </c>
      <c r="D614" s="152">
        <v>4416.3181398809165</v>
      </c>
      <c r="E614" s="144">
        <f t="shared" si="40"/>
        <v>0.6380533530417489</v>
      </c>
      <c r="F614" s="139"/>
      <c r="G614" s="30"/>
    </row>
    <row r="615" spans="1:8" ht="12.75" customHeight="1">
      <c r="A615" s="170">
        <v>18</v>
      </c>
      <c r="B615" s="252" t="s">
        <v>173</v>
      </c>
      <c r="C615" s="152">
        <v>4089.478298596926</v>
      </c>
      <c r="D615" s="152">
        <v>583.6160331705712</v>
      </c>
      <c r="E615" s="144">
        <f t="shared" si="40"/>
        <v>0.1427116102733217</v>
      </c>
      <c r="F615" s="139"/>
      <c r="G615" s="30"/>
      <c r="H615" s="10" t="s">
        <v>12</v>
      </c>
    </row>
    <row r="616" spans="1:7" ht="12.75" customHeight="1">
      <c r="A616" s="170">
        <v>19</v>
      </c>
      <c r="B616" s="252" t="s">
        <v>174</v>
      </c>
      <c r="C616" s="152">
        <v>4162.249033261091</v>
      </c>
      <c r="D616" s="152">
        <v>1363.5677175446995</v>
      </c>
      <c r="E616" s="144">
        <f t="shared" si="40"/>
        <v>0.32760358802374545</v>
      </c>
      <c r="F616" s="139"/>
      <c r="G616" s="30"/>
    </row>
    <row r="617" spans="1:7" ht="12.75" customHeight="1">
      <c r="A617" s="170">
        <v>20</v>
      </c>
      <c r="B617" s="252" t="s">
        <v>175</v>
      </c>
      <c r="C617" s="152">
        <v>1908.646520251008</v>
      </c>
      <c r="D617" s="152">
        <v>522.8067307355825</v>
      </c>
      <c r="E617" s="144">
        <f t="shared" si="40"/>
        <v>0.27391490524229056</v>
      </c>
      <c r="F617" s="139"/>
      <c r="G617" s="30"/>
    </row>
    <row r="618" spans="1:7" ht="12.75" customHeight="1">
      <c r="A618" s="170">
        <v>21</v>
      </c>
      <c r="B618" s="252" t="s">
        <v>176</v>
      </c>
      <c r="C618" s="152">
        <v>7176.682050436724</v>
      </c>
      <c r="D618" s="152">
        <v>1771.5839410201136</v>
      </c>
      <c r="E618" s="144">
        <f t="shared" si="40"/>
        <v>0.2468527835801653</v>
      </c>
      <c r="F618" s="139"/>
      <c r="G618" s="30"/>
    </row>
    <row r="619" spans="1:7" ht="12.75" customHeight="1">
      <c r="A619" s="170">
        <v>22</v>
      </c>
      <c r="B619" s="252" t="s">
        <v>177</v>
      </c>
      <c r="C619" s="152">
        <v>2025.9577790609728</v>
      </c>
      <c r="D619" s="152">
        <v>310.5073041295504</v>
      </c>
      <c r="E619" s="144">
        <f t="shared" si="40"/>
        <v>0.15326444970312753</v>
      </c>
      <c r="F619" s="139"/>
      <c r="G619" s="30"/>
    </row>
    <row r="620" spans="1:7" ht="12.75" customHeight="1">
      <c r="A620" s="170">
        <v>23</v>
      </c>
      <c r="B620" s="252" t="s">
        <v>178</v>
      </c>
      <c r="C620" s="152">
        <v>2529.5703758170484</v>
      </c>
      <c r="D620" s="152">
        <v>527.1672611221054</v>
      </c>
      <c r="E620" s="144">
        <f t="shared" si="40"/>
        <v>0.2084018955004685</v>
      </c>
      <c r="F620" s="139"/>
      <c r="G620" s="30"/>
    </row>
    <row r="621" spans="1:7" ht="12.75" customHeight="1">
      <c r="A621" s="170">
        <v>24</v>
      </c>
      <c r="B621" s="252" t="s">
        <v>179</v>
      </c>
      <c r="C621" s="152">
        <v>8492.203648410283</v>
      </c>
      <c r="D621" s="152">
        <v>907.7314245297093</v>
      </c>
      <c r="E621" s="144">
        <f t="shared" si="40"/>
        <v>0.1068899736877641</v>
      </c>
      <c r="F621" s="139"/>
      <c r="G621" s="30"/>
    </row>
    <row r="622" spans="1:7" ht="12.75" customHeight="1">
      <c r="A622" s="170">
        <v>25</v>
      </c>
      <c r="B622" s="252" t="s">
        <v>180</v>
      </c>
      <c r="C622" s="152">
        <v>2007.2080237338203</v>
      </c>
      <c r="D622" s="152">
        <v>208.2701845596261</v>
      </c>
      <c r="E622" s="144">
        <f t="shared" si="40"/>
        <v>0.10376113591465257</v>
      </c>
      <c r="F622" s="139"/>
      <c r="G622" s="30"/>
    </row>
    <row r="623" spans="1:7" ht="12.75" customHeight="1">
      <c r="A623" s="170">
        <v>26</v>
      </c>
      <c r="B623" s="252" t="s">
        <v>181</v>
      </c>
      <c r="C623" s="152">
        <v>1551.854991431672</v>
      </c>
      <c r="D623" s="152">
        <v>442.6239785865156</v>
      </c>
      <c r="E623" s="144">
        <f t="shared" si="40"/>
        <v>0.28522251178776087</v>
      </c>
      <c r="F623" s="139"/>
      <c r="G623" s="30"/>
    </row>
    <row r="624" spans="1:7" ht="12.75" customHeight="1">
      <c r="A624" s="170">
        <v>27</v>
      </c>
      <c r="B624" s="252" t="s">
        <v>182</v>
      </c>
      <c r="C624" s="152">
        <v>3337.1929959413865</v>
      </c>
      <c r="D624" s="152">
        <v>102.63313935507188</v>
      </c>
      <c r="E624" s="144">
        <f t="shared" si="40"/>
        <v>0.030754331403635277</v>
      </c>
      <c r="F624" s="139"/>
      <c r="G624" s="30"/>
    </row>
    <row r="625" spans="1:7" ht="12.75" customHeight="1">
      <c r="A625" s="170">
        <v>28</v>
      </c>
      <c r="B625" s="252" t="s">
        <v>183</v>
      </c>
      <c r="C625" s="152">
        <v>3213.2573856094928</v>
      </c>
      <c r="D625" s="152">
        <v>273.61861428472923</v>
      </c>
      <c r="E625" s="144">
        <f t="shared" si="40"/>
        <v>0.08515303365056424</v>
      </c>
      <c r="F625" s="139"/>
      <c r="G625" s="30"/>
    </row>
    <row r="626" spans="1:7" ht="12.75" customHeight="1">
      <c r="A626" s="170">
        <v>29</v>
      </c>
      <c r="B626" s="252" t="s">
        <v>184</v>
      </c>
      <c r="C626" s="152">
        <v>705.2944943896059</v>
      </c>
      <c r="D626" s="152">
        <v>138.33165029817434</v>
      </c>
      <c r="E626" s="144">
        <f t="shared" si="40"/>
        <v>0.19613317755711798</v>
      </c>
      <c r="F626" s="139"/>
      <c r="G626" s="30"/>
    </row>
    <row r="627" spans="1:7" ht="12.75" customHeight="1">
      <c r="A627" s="170">
        <v>30</v>
      </c>
      <c r="B627" s="252" t="s">
        <v>185</v>
      </c>
      <c r="C627" s="152">
        <v>5832.699053524342</v>
      </c>
      <c r="D627" s="152">
        <v>1521.0218078157166</v>
      </c>
      <c r="E627" s="144">
        <f t="shared" si="40"/>
        <v>0.26077495064598893</v>
      </c>
      <c r="F627" s="139"/>
      <c r="G627" s="30"/>
    </row>
    <row r="628" spans="1:7" ht="12.75" customHeight="1">
      <c r="A628" s="170">
        <v>31</v>
      </c>
      <c r="B628" s="252" t="s">
        <v>186</v>
      </c>
      <c r="C628" s="152">
        <v>5473.9023556936845</v>
      </c>
      <c r="D628" s="152">
        <v>635.0881953782443</v>
      </c>
      <c r="E628" s="144">
        <f t="shared" si="40"/>
        <v>0.11602110416121267</v>
      </c>
      <c r="F628" s="139"/>
      <c r="G628" s="30"/>
    </row>
    <row r="629" spans="1:7" ht="12.75" customHeight="1">
      <c r="A629" s="170">
        <v>32</v>
      </c>
      <c r="B629" s="252" t="s">
        <v>187</v>
      </c>
      <c r="C629" s="152">
        <v>2603.3122507726384</v>
      </c>
      <c r="D629" s="152">
        <v>589.9360848472904</v>
      </c>
      <c r="E629" s="144">
        <f t="shared" si="40"/>
        <v>0.22660980628512886</v>
      </c>
      <c r="F629" s="139"/>
      <c r="G629" s="30"/>
    </row>
    <row r="630" spans="1:7" ht="12.75" customHeight="1">
      <c r="A630" s="170">
        <v>33</v>
      </c>
      <c r="B630" s="252" t="s">
        <v>188</v>
      </c>
      <c r="C630" s="152">
        <v>1172.9074123285222</v>
      </c>
      <c r="D630" s="152">
        <v>107.40901507107287</v>
      </c>
      <c r="E630" s="144">
        <f t="shared" si="40"/>
        <v>0.0915750160175375</v>
      </c>
      <c r="F630" s="139"/>
      <c r="G630" s="30"/>
    </row>
    <row r="631" spans="1:7" ht="12.75" customHeight="1">
      <c r="A631" s="170">
        <v>34</v>
      </c>
      <c r="B631" s="252" t="s">
        <v>189</v>
      </c>
      <c r="C631" s="152">
        <v>1542.193572870262</v>
      </c>
      <c r="D631" s="152">
        <v>173.03978394999345</v>
      </c>
      <c r="E631" s="144">
        <f t="shared" si="40"/>
        <v>0.112203673387083</v>
      </c>
      <c r="F631" s="139"/>
      <c r="G631" s="30"/>
    </row>
    <row r="632" spans="1:7" ht="12.75" customHeight="1">
      <c r="A632" s="170">
        <v>35</v>
      </c>
      <c r="B632" s="252" t="s">
        <v>190</v>
      </c>
      <c r="C632" s="152">
        <v>3065.7601860461436</v>
      </c>
      <c r="D632" s="152">
        <v>405.2903003934931</v>
      </c>
      <c r="E632" s="144">
        <f t="shared" si="40"/>
        <v>0.132198957452112</v>
      </c>
      <c r="F632" s="139"/>
      <c r="G632" s="30"/>
    </row>
    <row r="633" spans="1:7" ht="12.75" customHeight="1">
      <c r="A633" s="33"/>
      <c r="B633" s="1" t="s">
        <v>27</v>
      </c>
      <c r="C633" s="153">
        <v>115276.15493772525</v>
      </c>
      <c r="D633" s="153">
        <v>22639.46082857583</v>
      </c>
      <c r="E633" s="143">
        <f t="shared" si="40"/>
        <v>0.19639326832861637</v>
      </c>
      <c r="F633" s="41" t="s">
        <v>12</v>
      </c>
      <c r="G633" s="30"/>
    </row>
    <row r="634" spans="1:7" ht="24.75" customHeight="1">
      <c r="A634" s="46" t="s">
        <v>134</v>
      </c>
      <c r="B634" s="47"/>
      <c r="C634" s="47"/>
      <c r="D634" s="47"/>
      <c r="E634" s="47"/>
      <c r="F634" s="47"/>
      <c r="G634" s="47"/>
    </row>
    <row r="635" ht="21" customHeight="1">
      <c r="E635" s="57" t="s">
        <v>116</v>
      </c>
    </row>
    <row r="636" spans="1:6" ht="14.25">
      <c r="A636" s="48" t="s">
        <v>39</v>
      </c>
      <c r="B636" s="245" t="s">
        <v>257</v>
      </c>
      <c r="C636" s="48" t="s">
        <v>53</v>
      </c>
      <c r="D636" s="66" t="s">
        <v>42</v>
      </c>
      <c r="E636" s="48" t="s">
        <v>43</v>
      </c>
      <c r="F636" s="233"/>
    </row>
    <row r="637" spans="1:6" ht="14.25">
      <c r="A637" s="67">
        <f>C633</f>
        <v>115276.15493772525</v>
      </c>
      <c r="B637" s="67">
        <f>D678</f>
        <v>16632.712038540994</v>
      </c>
      <c r="C637" s="67">
        <f>E678</f>
        <v>114074.10647412323</v>
      </c>
      <c r="D637" s="67">
        <f>B637+C637</f>
        <v>130706.81851266422</v>
      </c>
      <c r="E637" s="69">
        <f>D637/A637</f>
        <v>1.1338582431316777</v>
      </c>
      <c r="F637" s="54"/>
    </row>
    <row r="638" spans="1:7" ht="14.25">
      <c r="A638" s="90"/>
      <c r="B638" s="71"/>
      <c r="C638" s="72"/>
      <c r="D638" s="72"/>
      <c r="E638" s="73"/>
      <c r="F638" s="74"/>
      <c r="G638" s="75"/>
    </row>
    <row r="639" spans="1:7" ht="14.25">
      <c r="A639" s="9" t="s">
        <v>212</v>
      </c>
      <c r="B639" s="47"/>
      <c r="C639" s="56"/>
      <c r="D639" s="47"/>
      <c r="E639" s="47"/>
      <c r="F639" s="47"/>
      <c r="G639" s="47"/>
    </row>
    <row r="640" spans="1:7" ht="14.25">
      <c r="A640" s="47"/>
      <c r="B640" s="47"/>
      <c r="C640" s="47"/>
      <c r="D640" s="47"/>
      <c r="E640" s="47"/>
      <c r="F640" s="47"/>
      <c r="G640" s="57" t="s">
        <v>116</v>
      </c>
    </row>
    <row r="641" spans="1:7" ht="47.25" customHeight="1">
      <c r="A641" s="58" t="s">
        <v>37</v>
      </c>
      <c r="B641" s="58" t="s">
        <v>38</v>
      </c>
      <c r="C641" s="59" t="s">
        <v>135</v>
      </c>
      <c r="D641" s="59" t="s">
        <v>240</v>
      </c>
      <c r="E641" s="59" t="s">
        <v>54</v>
      </c>
      <c r="F641" s="59" t="s">
        <v>55</v>
      </c>
      <c r="G641" s="86" t="s">
        <v>56</v>
      </c>
    </row>
    <row r="642" spans="1:7" ht="13.5" customHeight="1">
      <c r="A642" s="58">
        <v>1</v>
      </c>
      <c r="B642" s="58">
        <v>2</v>
      </c>
      <c r="C642" s="59">
        <v>3</v>
      </c>
      <c r="D642" s="59">
        <v>4</v>
      </c>
      <c r="E642" s="59">
        <v>5</v>
      </c>
      <c r="F642" s="59">
        <v>6</v>
      </c>
      <c r="G642" s="86">
        <v>7</v>
      </c>
    </row>
    <row r="643" spans="1:7" ht="12.75" customHeight="1">
      <c r="A643" s="170">
        <v>1</v>
      </c>
      <c r="B643" s="252" t="s">
        <v>156</v>
      </c>
      <c r="C643" s="141">
        <v>5432.2310682778925</v>
      </c>
      <c r="D643" s="141">
        <v>25.8273236</v>
      </c>
      <c r="E643" s="152">
        <v>5530.385631768111</v>
      </c>
      <c r="F643" s="148">
        <f aca="true" t="shared" si="41" ref="F643:F678">D643+E643</f>
        <v>5556.212955368112</v>
      </c>
      <c r="G643" s="154">
        <f aca="true" t="shared" si="42" ref="G643:G678">F643/C643</f>
        <v>1.022823382424622</v>
      </c>
    </row>
    <row r="644" spans="1:7" s="199" customFormat="1" ht="12.75" customHeight="1">
      <c r="A644" s="305">
        <v>2</v>
      </c>
      <c r="B644" s="306" t="s">
        <v>157</v>
      </c>
      <c r="C644" s="310">
        <v>1816.6507037370982</v>
      </c>
      <c r="D644" s="310">
        <v>61.73303948499995</v>
      </c>
      <c r="E644" s="310">
        <v>1930.6949987905034</v>
      </c>
      <c r="F644" s="311">
        <f t="shared" si="41"/>
        <v>1992.4280382755032</v>
      </c>
      <c r="G644" s="312">
        <f t="shared" si="42"/>
        <v>1.0967590160160163</v>
      </c>
    </row>
    <row r="645" spans="1:7" ht="12.75" customHeight="1">
      <c r="A645" s="170">
        <v>3</v>
      </c>
      <c r="B645" s="252" t="s">
        <v>158</v>
      </c>
      <c r="C645" s="141">
        <v>2891.905669618146</v>
      </c>
      <c r="D645" s="141">
        <v>261.8413317830001</v>
      </c>
      <c r="E645" s="152">
        <v>2753.367371788865</v>
      </c>
      <c r="F645" s="148">
        <f t="shared" si="41"/>
        <v>3015.208703571865</v>
      </c>
      <c r="G645" s="154">
        <f t="shared" si="42"/>
        <v>1.0426372945871365</v>
      </c>
    </row>
    <row r="646" spans="1:7" ht="12.75" customHeight="1">
      <c r="A646" s="170">
        <v>4</v>
      </c>
      <c r="B646" s="252" t="s">
        <v>159</v>
      </c>
      <c r="C646" s="141">
        <v>5015.42939065202</v>
      </c>
      <c r="D646" s="141">
        <v>208.7527616790003</v>
      </c>
      <c r="E646" s="152">
        <v>4932.1081477601365</v>
      </c>
      <c r="F646" s="148">
        <f t="shared" si="41"/>
        <v>5140.860909439137</v>
      </c>
      <c r="G646" s="154">
        <f t="shared" si="42"/>
        <v>1.0250091286343104</v>
      </c>
    </row>
    <row r="647" spans="1:7" ht="12.75" customHeight="1">
      <c r="A647" s="170">
        <v>5</v>
      </c>
      <c r="B647" s="252" t="s">
        <v>160</v>
      </c>
      <c r="C647" s="141">
        <v>3936.1226988284434</v>
      </c>
      <c r="D647" s="141">
        <v>367.392433</v>
      </c>
      <c r="E647" s="152">
        <v>3822.3213271922414</v>
      </c>
      <c r="F647" s="148">
        <f t="shared" si="41"/>
        <v>4189.713760192241</v>
      </c>
      <c r="G647" s="154">
        <f t="shared" si="42"/>
        <v>1.064426614911999</v>
      </c>
    </row>
    <row r="648" spans="1:7" ht="12.75" customHeight="1">
      <c r="A648" s="170">
        <v>6</v>
      </c>
      <c r="B648" s="252" t="s">
        <v>161</v>
      </c>
      <c r="C648" s="141">
        <v>1278.1097181481553</v>
      </c>
      <c r="D648" s="141">
        <v>120.24395544999987</v>
      </c>
      <c r="E648" s="152">
        <v>1273.416151840971</v>
      </c>
      <c r="F648" s="148">
        <f t="shared" si="41"/>
        <v>1393.660107290971</v>
      </c>
      <c r="G648" s="154">
        <f t="shared" si="42"/>
        <v>1.090407253385285</v>
      </c>
    </row>
    <row r="649" spans="1:7" ht="12.75" customHeight="1">
      <c r="A649" s="170">
        <v>7</v>
      </c>
      <c r="B649" s="252" t="s">
        <v>162</v>
      </c>
      <c r="C649" s="141">
        <v>3065.2082139527015</v>
      </c>
      <c r="D649" s="141">
        <v>434.894433788</v>
      </c>
      <c r="E649" s="152">
        <v>2969.8352315705642</v>
      </c>
      <c r="F649" s="148">
        <f t="shared" si="41"/>
        <v>3404.7296653585645</v>
      </c>
      <c r="G649" s="154">
        <f t="shared" si="42"/>
        <v>1.1107661952164865</v>
      </c>
    </row>
    <row r="650" spans="1:7" s="199" customFormat="1" ht="12.75" customHeight="1">
      <c r="A650" s="305">
        <v>8</v>
      </c>
      <c r="B650" s="306" t="s">
        <v>163</v>
      </c>
      <c r="C650" s="310">
        <v>1948.5638853419073</v>
      </c>
      <c r="D650" s="310">
        <v>224.85402817900035</v>
      </c>
      <c r="E650" s="310">
        <v>1927.7004359671123</v>
      </c>
      <c r="F650" s="311">
        <f t="shared" si="41"/>
        <v>2152.554464146113</v>
      </c>
      <c r="G650" s="312">
        <f t="shared" si="42"/>
        <v>1.104687652449441</v>
      </c>
    </row>
    <row r="651" spans="1:7" s="199" customFormat="1" ht="12.75" customHeight="1">
      <c r="A651" s="305">
        <v>9</v>
      </c>
      <c r="B651" s="306" t="s">
        <v>164</v>
      </c>
      <c r="C651" s="310">
        <v>2794.195439899353</v>
      </c>
      <c r="D651" s="310">
        <v>275.47494244800015</v>
      </c>
      <c r="E651" s="310">
        <v>2868.8987713415827</v>
      </c>
      <c r="F651" s="311">
        <f t="shared" si="41"/>
        <v>3144.373713789583</v>
      </c>
      <c r="G651" s="312">
        <f t="shared" si="42"/>
        <v>1.12532347196975</v>
      </c>
    </row>
    <row r="652" spans="1:7" ht="12.75" customHeight="1">
      <c r="A652" s="170">
        <v>10</v>
      </c>
      <c r="B652" s="252" t="s">
        <v>165</v>
      </c>
      <c r="C652" s="141">
        <v>1109.9221237448928</v>
      </c>
      <c r="D652" s="141">
        <v>170.17533426999998</v>
      </c>
      <c r="E652" s="152">
        <v>1160.3752545820876</v>
      </c>
      <c r="F652" s="148">
        <f t="shared" si="41"/>
        <v>1330.5505888520875</v>
      </c>
      <c r="G652" s="154">
        <f t="shared" si="42"/>
        <v>1.1987783290261762</v>
      </c>
    </row>
    <row r="653" spans="1:7" ht="12.75" customHeight="1">
      <c r="A653" s="170">
        <v>11</v>
      </c>
      <c r="B653" s="252" t="s">
        <v>166</v>
      </c>
      <c r="C653" s="141">
        <v>1320.3603366753473</v>
      </c>
      <c r="D653" s="141">
        <v>248.80777840099975</v>
      </c>
      <c r="E653" s="152">
        <v>1263.3582069201987</v>
      </c>
      <c r="F653" s="148">
        <f t="shared" si="41"/>
        <v>1512.1659853211984</v>
      </c>
      <c r="G653" s="154">
        <f t="shared" si="42"/>
        <v>1.1452676540775344</v>
      </c>
    </row>
    <row r="654" spans="1:7" s="199" customFormat="1" ht="12.75" customHeight="1">
      <c r="A654" s="305">
        <v>12</v>
      </c>
      <c r="B654" s="306" t="s">
        <v>167</v>
      </c>
      <c r="C654" s="310">
        <v>1366.2853307303212</v>
      </c>
      <c r="D654" s="310">
        <v>448.5224976819999</v>
      </c>
      <c r="E654" s="310">
        <v>1465.6315746090181</v>
      </c>
      <c r="F654" s="311">
        <f t="shared" si="41"/>
        <v>1914.154072291018</v>
      </c>
      <c r="G654" s="312">
        <f t="shared" si="42"/>
        <v>1.400991454155366</v>
      </c>
    </row>
    <row r="655" spans="1:7" s="199" customFormat="1" ht="12.75" customHeight="1">
      <c r="A655" s="305">
        <v>13</v>
      </c>
      <c r="B655" s="306" t="s">
        <v>168</v>
      </c>
      <c r="C655" s="310">
        <v>5301.749883583992</v>
      </c>
      <c r="D655" s="310">
        <v>766.7811719909998</v>
      </c>
      <c r="E655" s="310">
        <v>5559.6702495280315</v>
      </c>
      <c r="F655" s="311">
        <f t="shared" si="41"/>
        <v>6326.451421519031</v>
      </c>
      <c r="G655" s="312">
        <f t="shared" si="42"/>
        <v>1.1932760994832783</v>
      </c>
    </row>
    <row r="656" spans="1:7" ht="12.75" customHeight="1">
      <c r="A656" s="170">
        <v>14</v>
      </c>
      <c r="B656" s="252" t="s">
        <v>169</v>
      </c>
      <c r="C656" s="141">
        <v>2684.9486965016617</v>
      </c>
      <c r="D656" s="141">
        <v>527.400115585</v>
      </c>
      <c r="E656" s="152">
        <v>2638.8828847023433</v>
      </c>
      <c r="F656" s="148">
        <f t="shared" si="41"/>
        <v>3166.2830002873434</v>
      </c>
      <c r="G656" s="154">
        <f t="shared" si="42"/>
        <v>1.1792713225443874</v>
      </c>
    </row>
    <row r="657" spans="1:7" ht="12.75" customHeight="1">
      <c r="A657" s="170">
        <v>15</v>
      </c>
      <c r="B657" s="252" t="s">
        <v>170</v>
      </c>
      <c r="C657" s="141">
        <v>4218.640987303294</v>
      </c>
      <c r="D657" s="141">
        <v>794.2935442400004</v>
      </c>
      <c r="E657" s="152">
        <v>4060.1196677274065</v>
      </c>
      <c r="F657" s="148">
        <f t="shared" si="41"/>
        <v>4854.413211967407</v>
      </c>
      <c r="G657" s="154">
        <f t="shared" si="42"/>
        <v>1.1507054586009038</v>
      </c>
    </row>
    <row r="658" spans="1:7" ht="12.75" customHeight="1">
      <c r="A658" s="170">
        <v>16</v>
      </c>
      <c r="B658" s="252" t="s">
        <v>171</v>
      </c>
      <c r="C658" s="141">
        <v>3283.910434437431</v>
      </c>
      <c r="D658" s="141">
        <v>1088.274038724</v>
      </c>
      <c r="E658" s="152">
        <v>3298.7716693048005</v>
      </c>
      <c r="F658" s="148">
        <f t="shared" si="41"/>
        <v>4387.045708028801</v>
      </c>
      <c r="G658" s="154">
        <f t="shared" si="42"/>
        <v>1.3359212425598168</v>
      </c>
    </row>
    <row r="659" spans="1:7" ht="12.75" customHeight="1">
      <c r="A659" s="170">
        <v>17</v>
      </c>
      <c r="B659" s="252" t="s">
        <v>172</v>
      </c>
      <c r="C659" s="141">
        <v>6921.549928116982</v>
      </c>
      <c r="D659" s="141">
        <v>3293.2357187370003</v>
      </c>
      <c r="E659" s="152">
        <v>6197.791753398917</v>
      </c>
      <c r="F659" s="148">
        <f aca="true" t="shared" si="43" ref="F659:F672">D659+E659</f>
        <v>9491.027472135916</v>
      </c>
      <c r="G659" s="154">
        <f aca="true" t="shared" si="44" ref="G659:G672">F659/C659</f>
        <v>1.3712286367510123</v>
      </c>
    </row>
    <row r="660" spans="1:7" ht="12.75" customHeight="1">
      <c r="A660" s="170">
        <v>18</v>
      </c>
      <c r="B660" s="252" t="s">
        <v>173</v>
      </c>
      <c r="C660" s="141">
        <v>4089.478298596926</v>
      </c>
      <c r="D660" s="141">
        <v>730.1302532199995</v>
      </c>
      <c r="E660" s="152">
        <v>3811.021047670901</v>
      </c>
      <c r="F660" s="148">
        <f t="shared" si="43"/>
        <v>4541.1513008909005</v>
      </c>
      <c r="G660" s="154">
        <f t="shared" si="44"/>
        <v>1.1104475850743458</v>
      </c>
    </row>
    <row r="661" spans="1:7" ht="12.75" customHeight="1">
      <c r="A661" s="170">
        <v>19</v>
      </c>
      <c r="B661" s="252" t="s">
        <v>174</v>
      </c>
      <c r="C661" s="152">
        <v>4162.249033261091</v>
      </c>
      <c r="D661" s="152">
        <v>874.9906652049999</v>
      </c>
      <c r="E661" s="152">
        <v>4273.5661486997</v>
      </c>
      <c r="F661" s="148">
        <f>D661+E661</f>
        <v>5148.556813904699</v>
      </c>
      <c r="G661" s="154">
        <f>F661/C661</f>
        <v>1.2369651053461457</v>
      </c>
    </row>
    <row r="662" spans="1:7" ht="12.75" customHeight="1">
      <c r="A662" s="170">
        <v>20</v>
      </c>
      <c r="B662" s="252" t="s">
        <v>175</v>
      </c>
      <c r="C662" s="152">
        <v>1908.646520251008</v>
      </c>
      <c r="D662" s="152">
        <v>464.41281778999974</v>
      </c>
      <c r="E662" s="152">
        <v>1946.0034561743169</v>
      </c>
      <c r="F662" s="148">
        <f>D662+E662</f>
        <v>2410.4162739643166</v>
      </c>
      <c r="G662" s="154">
        <f>F662/C662</f>
        <v>1.2628929706938719</v>
      </c>
    </row>
    <row r="663" spans="1:7" ht="12.75" customHeight="1">
      <c r="A663" s="170">
        <v>21</v>
      </c>
      <c r="B663" s="252" t="s">
        <v>176</v>
      </c>
      <c r="C663" s="152">
        <v>7176.682050436724</v>
      </c>
      <c r="D663" s="152">
        <v>1138.5773825959996</v>
      </c>
      <c r="E663" s="152">
        <v>6898.765621524114</v>
      </c>
      <c r="F663" s="148">
        <f>D663+E663</f>
        <v>8037.343004120114</v>
      </c>
      <c r="G663" s="154">
        <f>F663/C663</f>
        <v>1.119924631972656</v>
      </c>
    </row>
    <row r="664" spans="1:7" ht="12.75" customHeight="1">
      <c r="A664" s="170">
        <v>22</v>
      </c>
      <c r="B664" s="252" t="s">
        <v>177</v>
      </c>
      <c r="C664" s="152">
        <v>2025.9577790609728</v>
      </c>
      <c r="D664" s="152">
        <v>246.3451230979997</v>
      </c>
      <c r="E664" s="152">
        <v>2023.2426672315505</v>
      </c>
      <c r="F664" s="148">
        <f>D664+E664</f>
        <v>2269.5877903295504</v>
      </c>
      <c r="G664" s="154">
        <f>F664/C664</f>
        <v>1.1202542391488037</v>
      </c>
    </row>
    <row r="665" spans="1:7" ht="12.75" customHeight="1">
      <c r="A665" s="170">
        <v>23</v>
      </c>
      <c r="B665" s="252" t="s">
        <v>178</v>
      </c>
      <c r="C665" s="152">
        <v>2529.5703758170484</v>
      </c>
      <c r="D665" s="152">
        <v>339.49705345200016</v>
      </c>
      <c r="E665" s="152">
        <v>2644.4670367741055</v>
      </c>
      <c r="F665" s="148">
        <f>D665+E665</f>
        <v>2983.964090226106</v>
      </c>
      <c r="G665" s="154">
        <f>F665/C665</f>
        <v>1.1796327624457923</v>
      </c>
    </row>
    <row r="666" spans="1:7" ht="12.75" customHeight="1">
      <c r="A666" s="170">
        <v>24</v>
      </c>
      <c r="B666" s="252" t="s">
        <v>179</v>
      </c>
      <c r="C666" s="152">
        <v>8492.203648410283</v>
      </c>
      <c r="D666" s="152">
        <v>578.2933735479992</v>
      </c>
      <c r="E666" s="152">
        <v>8723.71444407171</v>
      </c>
      <c r="F666" s="148">
        <f t="shared" si="43"/>
        <v>9302.00781761971</v>
      </c>
      <c r="G666" s="154">
        <f t="shared" si="44"/>
        <v>1.095358543287056</v>
      </c>
    </row>
    <row r="667" spans="1:7" ht="12.75" customHeight="1">
      <c r="A667" s="170">
        <v>25</v>
      </c>
      <c r="B667" s="252" t="s">
        <v>180</v>
      </c>
      <c r="C667" s="152">
        <v>2007.2080237338203</v>
      </c>
      <c r="D667" s="152">
        <v>398.6099339939999</v>
      </c>
      <c r="E667" s="152">
        <v>1904.0540482056263</v>
      </c>
      <c r="F667" s="148">
        <f t="shared" si="43"/>
        <v>2302.663982199626</v>
      </c>
      <c r="G667" s="154">
        <f t="shared" si="44"/>
        <v>1.1471974777762182</v>
      </c>
    </row>
    <row r="668" spans="1:7" ht="12.75" customHeight="1">
      <c r="A668" s="170">
        <v>26</v>
      </c>
      <c r="B668" s="252" t="s">
        <v>181</v>
      </c>
      <c r="C668" s="152">
        <v>1551.854991431672</v>
      </c>
      <c r="D668" s="152">
        <v>185.56219212300016</v>
      </c>
      <c r="E668" s="152">
        <v>1504.8148808635156</v>
      </c>
      <c r="F668" s="148">
        <f t="shared" si="43"/>
        <v>1690.3770729865157</v>
      </c>
      <c r="G668" s="154">
        <f t="shared" si="44"/>
        <v>1.08926225859998</v>
      </c>
    </row>
    <row r="669" spans="1:7" ht="12.75" customHeight="1">
      <c r="A669" s="170">
        <v>27</v>
      </c>
      <c r="B669" s="252" t="s">
        <v>182</v>
      </c>
      <c r="C669" s="152">
        <v>3337.1929959413865</v>
      </c>
      <c r="D669" s="152">
        <v>223.66507224800011</v>
      </c>
      <c r="E669" s="152">
        <v>3361.467282227072</v>
      </c>
      <c r="F669" s="148">
        <f t="shared" si="43"/>
        <v>3585.132354475072</v>
      </c>
      <c r="G669" s="154">
        <f t="shared" si="44"/>
        <v>1.0742957805662494</v>
      </c>
    </row>
    <row r="670" spans="1:7" ht="12.75" customHeight="1">
      <c r="A670" s="170">
        <v>28</v>
      </c>
      <c r="B670" s="252" t="s">
        <v>183</v>
      </c>
      <c r="C670" s="152">
        <v>3213.2573856094928</v>
      </c>
      <c r="D670" s="152">
        <v>106.43661449200022</v>
      </c>
      <c r="E670" s="152">
        <v>3313.846403992729</v>
      </c>
      <c r="F670" s="148">
        <f t="shared" si="43"/>
        <v>3420.283018484729</v>
      </c>
      <c r="G670" s="154">
        <f t="shared" si="44"/>
        <v>1.064428586954284</v>
      </c>
    </row>
    <row r="671" spans="1:7" ht="12.75" customHeight="1">
      <c r="A671" s="170">
        <v>29</v>
      </c>
      <c r="B671" s="252" t="s">
        <v>184</v>
      </c>
      <c r="C671" s="152">
        <v>705.2944943896059</v>
      </c>
      <c r="D671" s="152">
        <v>125.48135681599996</v>
      </c>
      <c r="E671" s="152">
        <v>700.1669485821744</v>
      </c>
      <c r="F671" s="148">
        <f t="shared" si="43"/>
        <v>825.6483053981744</v>
      </c>
      <c r="G671" s="154">
        <f t="shared" si="44"/>
        <v>1.170643343973255</v>
      </c>
    </row>
    <row r="672" spans="1:7" ht="12.75" customHeight="1">
      <c r="A672" s="170">
        <v>30</v>
      </c>
      <c r="B672" s="252" t="s">
        <v>185</v>
      </c>
      <c r="C672" s="152">
        <v>5832.699053524342</v>
      </c>
      <c r="D672" s="152">
        <v>403.29249261200005</v>
      </c>
      <c r="E672" s="152">
        <v>5176.824324043717</v>
      </c>
      <c r="F672" s="148">
        <f t="shared" si="43"/>
        <v>5580.116816655717</v>
      </c>
      <c r="G672" s="154">
        <f t="shared" si="44"/>
        <v>0.9566954793054161</v>
      </c>
    </row>
    <row r="673" spans="1:7" ht="12.75" customHeight="1">
      <c r="A673" s="170">
        <v>31</v>
      </c>
      <c r="B673" s="252" t="s">
        <v>186</v>
      </c>
      <c r="C673" s="152">
        <v>5473.9023556936845</v>
      </c>
      <c r="D673" s="152">
        <v>661.4425684079995</v>
      </c>
      <c r="E673" s="152">
        <v>5758.244557170245</v>
      </c>
      <c r="F673" s="148">
        <f t="shared" si="41"/>
        <v>6419.687125578244</v>
      </c>
      <c r="G673" s="154">
        <f t="shared" si="42"/>
        <v>1.172780716283841</v>
      </c>
    </row>
    <row r="674" spans="1:7" ht="12.75" customHeight="1">
      <c r="A674" s="170">
        <v>32</v>
      </c>
      <c r="B674" s="252" t="s">
        <v>187</v>
      </c>
      <c r="C674" s="152">
        <v>2603.3122507726384</v>
      </c>
      <c r="D674" s="152">
        <v>303.537256029</v>
      </c>
      <c r="E674" s="152">
        <v>2674.7262801622905</v>
      </c>
      <c r="F674" s="148">
        <f t="shared" si="41"/>
        <v>2978.2635361912908</v>
      </c>
      <c r="G674" s="154">
        <f t="shared" si="42"/>
        <v>1.1440285487487605</v>
      </c>
    </row>
    <row r="675" spans="1:7" ht="12.75" customHeight="1">
      <c r="A675" s="170">
        <v>33</v>
      </c>
      <c r="B675" s="252" t="s">
        <v>188</v>
      </c>
      <c r="C675" s="152">
        <v>1172.9074123285222</v>
      </c>
      <c r="D675" s="152">
        <v>76.71005081700002</v>
      </c>
      <c r="E675" s="152">
        <v>1149.167501574073</v>
      </c>
      <c r="F675" s="148">
        <f t="shared" si="41"/>
        <v>1225.877552391073</v>
      </c>
      <c r="G675" s="154">
        <f t="shared" si="42"/>
        <v>1.0451613993617719</v>
      </c>
    </row>
    <row r="676" spans="1:7" ht="12.75" customHeight="1">
      <c r="A676" s="170">
        <v>34</v>
      </c>
      <c r="B676" s="252" t="s">
        <v>189</v>
      </c>
      <c r="C676" s="152">
        <v>1542.193572870262</v>
      </c>
      <c r="D676" s="152">
        <v>82.84524006399971</v>
      </c>
      <c r="E676" s="152">
        <v>1567.766025935994</v>
      </c>
      <c r="F676" s="148">
        <f t="shared" si="41"/>
        <v>1650.6112659999937</v>
      </c>
      <c r="G676" s="154">
        <f t="shared" si="42"/>
        <v>1.0703009628862281</v>
      </c>
    </row>
    <row r="677" spans="1:7" ht="12.75" customHeight="1">
      <c r="A677" s="170">
        <v>35</v>
      </c>
      <c r="B677" s="252" t="s">
        <v>190</v>
      </c>
      <c r="C677" s="152">
        <v>3065.7601860461436</v>
      </c>
      <c r="D677" s="152">
        <v>374.3781429870003</v>
      </c>
      <c r="E677" s="152">
        <v>2988.9184704264926</v>
      </c>
      <c r="F677" s="148">
        <f t="shared" si="41"/>
        <v>3363.296613413493</v>
      </c>
      <c r="G677" s="154">
        <f t="shared" si="42"/>
        <v>1.0970514356346563</v>
      </c>
    </row>
    <row r="678" spans="1:7" ht="12.75" customHeight="1">
      <c r="A678" s="33"/>
      <c r="B678" s="1" t="s">
        <v>27</v>
      </c>
      <c r="C678" s="153">
        <v>115276.15493772525</v>
      </c>
      <c r="D678" s="153">
        <v>16632.712038540994</v>
      </c>
      <c r="E678" s="153">
        <v>114074.10647412323</v>
      </c>
      <c r="F678" s="147">
        <f t="shared" si="41"/>
        <v>130706.81851266422</v>
      </c>
      <c r="G678" s="27">
        <f t="shared" si="42"/>
        <v>1.1338582431316777</v>
      </c>
    </row>
    <row r="679" spans="1:7" ht="14.25" customHeight="1">
      <c r="A679" s="94"/>
      <c r="B679" s="71"/>
      <c r="C679" s="72"/>
      <c r="D679" s="72"/>
      <c r="E679" s="73"/>
      <c r="F679" s="74"/>
      <c r="G679" s="75"/>
    </row>
    <row r="680" spans="1:8" ht="14.25">
      <c r="A680" s="46" t="s">
        <v>57</v>
      </c>
      <c r="B680" s="47"/>
      <c r="C680" s="56"/>
      <c r="D680" s="47"/>
      <c r="E680" s="57" t="s">
        <v>116</v>
      </c>
      <c r="F680" s="47"/>
      <c r="G680" s="47"/>
      <c r="H680" s="47" t="s">
        <v>12</v>
      </c>
    </row>
    <row r="681" spans="1:8" ht="1.5" customHeight="1">
      <c r="A681" s="47"/>
      <c r="B681" s="47"/>
      <c r="C681" s="56"/>
      <c r="D681" s="47"/>
      <c r="E681" s="47"/>
      <c r="F681" s="47"/>
      <c r="G681" s="47"/>
      <c r="H681" s="47"/>
    </row>
    <row r="682" spans="1:5" ht="14.25">
      <c r="A682" s="123" t="s">
        <v>39</v>
      </c>
      <c r="B682" s="123" t="s">
        <v>127</v>
      </c>
      <c r="C682" s="123" t="s">
        <v>128</v>
      </c>
      <c r="D682" s="123" t="s">
        <v>48</v>
      </c>
      <c r="E682" s="123" t="s">
        <v>49</v>
      </c>
    </row>
    <row r="683" spans="1:5" ht="17.25" customHeight="1">
      <c r="A683" s="51">
        <f>C678</f>
        <v>115276.15493772525</v>
      </c>
      <c r="B683" s="51">
        <f>F678</f>
        <v>130706.81851266422</v>
      </c>
      <c r="C683" s="34">
        <f>B683/A683</f>
        <v>1.1338582431316777</v>
      </c>
      <c r="D683" s="51">
        <f>D724</f>
        <v>108067.35768408838</v>
      </c>
      <c r="E683" s="95">
        <f>D683/A683</f>
        <v>0.9374649748030611</v>
      </c>
    </row>
    <row r="684" spans="1:5" ht="17.25" customHeight="1">
      <c r="A684" s="63"/>
      <c r="B684" s="63"/>
      <c r="C684" s="41"/>
      <c r="D684" s="63"/>
      <c r="E684" s="96"/>
    </row>
    <row r="685" ht="17.25" customHeight="1">
      <c r="A685" s="9" t="s">
        <v>213</v>
      </c>
    </row>
    <row r="686" spans="1:8" ht="15" customHeight="1">
      <c r="A686" s="47"/>
      <c r="B686" s="47"/>
      <c r="C686" s="47"/>
      <c r="D686" s="47"/>
      <c r="E686" s="57" t="s">
        <v>116</v>
      </c>
      <c r="F686" s="47"/>
      <c r="G686" s="47"/>
      <c r="H686" s="47"/>
    </row>
    <row r="687" spans="1:5" ht="42.75">
      <c r="A687" s="59" t="s">
        <v>37</v>
      </c>
      <c r="B687" s="59" t="s">
        <v>38</v>
      </c>
      <c r="C687" s="59" t="s">
        <v>136</v>
      </c>
      <c r="D687" s="59" t="s">
        <v>58</v>
      </c>
      <c r="E687" s="59" t="s">
        <v>59</v>
      </c>
    </row>
    <row r="688" spans="1:8" ht="15.75" customHeight="1">
      <c r="A688" s="88">
        <v>1</v>
      </c>
      <c r="B688" s="88">
        <v>2</v>
      </c>
      <c r="C688" s="88">
        <v>3</v>
      </c>
      <c r="D688" s="88">
        <v>4</v>
      </c>
      <c r="E688" s="88">
        <v>5</v>
      </c>
      <c r="F688" s="117"/>
      <c r="G688" s="47"/>
      <c r="H688" s="47"/>
    </row>
    <row r="689" spans="1:7" ht="12.75" customHeight="1">
      <c r="A689" s="170">
        <v>1</v>
      </c>
      <c r="B689" s="252" t="s">
        <v>156</v>
      </c>
      <c r="C689" s="141">
        <v>5432.2310682778925</v>
      </c>
      <c r="D689" s="152">
        <v>5256.4793243</v>
      </c>
      <c r="E689" s="144">
        <f aca="true" t="shared" si="45" ref="E689:E724">D689/C689</f>
        <v>0.9676464896708438</v>
      </c>
      <c r="F689" s="139"/>
      <c r="G689" s="30"/>
    </row>
    <row r="690" spans="1:7" ht="12.75" customHeight="1">
      <c r="A690" s="170">
        <v>2</v>
      </c>
      <c r="B690" s="252" t="s">
        <v>157</v>
      </c>
      <c r="C690" s="141">
        <v>1816.6507037370982</v>
      </c>
      <c r="D690" s="152">
        <v>1951.6446194</v>
      </c>
      <c r="E690" s="144">
        <f t="shared" si="45"/>
        <v>1.0743092303794015</v>
      </c>
      <c r="F690" s="139"/>
      <c r="G690" s="30"/>
    </row>
    <row r="691" spans="1:7" ht="12.75" customHeight="1">
      <c r="A691" s="170">
        <v>3</v>
      </c>
      <c r="B691" s="252" t="s">
        <v>158</v>
      </c>
      <c r="C691" s="141">
        <v>2891.905669618146</v>
      </c>
      <c r="D691" s="152">
        <v>2649.0834786000005</v>
      </c>
      <c r="E691" s="144">
        <f t="shared" si="45"/>
        <v>0.9160338480023077</v>
      </c>
      <c r="F691" s="139"/>
      <c r="G691" s="30"/>
    </row>
    <row r="692" spans="1:7" ht="12.75" customHeight="1">
      <c r="A692" s="170">
        <v>4</v>
      </c>
      <c r="B692" s="252" t="s">
        <v>159</v>
      </c>
      <c r="C692" s="141">
        <v>5015.42939065202</v>
      </c>
      <c r="D692" s="152">
        <v>4739.916045167996</v>
      </c>
      <c r="E692" s="144">
        <f t="shared" si="45"/>
        <v>0.9450668479158459</v>
      </c>
      <c r="F692" s="139"/>
      <c r="G692" s="30"/>
    </row>
    <row r="693" spans="1:7" ht="12.75" customHeight="1">
      <c r="A693" s="170">
        <v>5</v>
      </c>
      <c r="B693" s="252" t="s">
        <v>160</v>
      </c>
      <c r="C693" s="141">
        <v>3936.1226988284434</v>
      </c>
      <c r="D693" s="152">
        <v>3730.26169712</v>
      </c>
      <c r="E693" s="144">
        <f t="shared" si="45"/>
        <v>0.9476995466198967</v>
      </c>
      <c r="F693" s="139"/>
      <c r="G693" s="30"/>
    </row>
    <row r="694" spans="1:7" ht="12.75" customHeight="1">
      <c r="A694" s="170">
        <v>6</v>
      </c>
      <c r="B694" s="252" t="s">
        <v>161</v>
      </c>
      <c r="C694" s="141">
        <v>1278.1097181481553</v>
      </c>
      <c r="D694" s="152">
        <v>1267.13617326</v>
      </c>
      <c r="E694" s="144">
        <f t="shared" si="45"/>
        <v>0.99141423875248</v>
      </c>
      <c r="F694" s="139"/>
      <c r="G694" s="30"/>
    </row>
    <row r="695" spans="1:7" ht="12.75" customHeight="1">
      <c r="A695" s="170">
        <v>7</v>
      </c>
      <c r="B695" s="252" t="s">
        <v>162</v>
      </c>
      <c r="C695" s="141">
        <v>3065.2082139527015</v>
      </c>
      <c r="D695" s="152">
        <v>2989.1024122999997</v>
      </c>
      <c r="E695" s="144">
        <f t="shared" si="45"/>
        <v>0.9751710825691151</v>
      </c>
      <c r="F695" s="139"/>
      <c r="G695" s="30"/>
    </row>
    <row r="696" spans="1:7" ht="12.75" customHeight="1">
      <c r="A696" s="170">
        <v>8</v>
      </c>
      <c r="B696" s="252" t="s">
        <v>163</v>
      </c>
      <c r="C696" s="141">
        <v>1948.5638853419073</v>
      </c>
      <c r="D696" s="152">
        <v>1892.112210216</v>
      </c>
      <c r="E696" s="144">
        <f t="shared" si="45"/>
        <v>0.9710290868312988</v>
      </c>
      <c r="F696" s="139"/>
      <c r="G696" s="30"/>
    </row>
    <row r="697" spans="1:7" ht="12.75" customHeight="1">
      <c r="A697" s="170">
        <v>9</v>
      </c>
      <c r="B697" s="252" t="s">
        <v>164</v>
      </c>
      <c r="C697" s="141">
        <v>2794.195439899353</v>
      </c>
      <c r="D697" s="152">
        <v>2765.829916964</v>
      </c>
      <c r="E697" s="144">
        <f t="shared" si="45"/>
        <v>0.9898484112706251</v>
      </c>
      <c r="F697" s="139"/>
      <c r="G697" s="30"/>
    </row>
    <row r="698" spans="1:7" ht="12.75" customHeight="1">
      <c r="A698" s="170">
        <v>10</v>
      </c>
      <c r="B698" s="252" t="s">
        <v>165</v>
      </c>
      <c r="C698" s="141">
        <v>1109.9221237448928</v>
      </c>
      <c r="D698" s="152">
        <v>1017.4326623</v>
      </c>
      <c r="E698" s="144">
        <f t="shared" si="45"/>
        <v>0.9166703145506893</v>
      </c>
      <c r="F698" s="139"/>
      <c r="G698" s="30"/>
    </row>
    <row r="699" spans="1:7" ht="12.75" customHeight="1">
      <c r="A699" s="170">
        <v>11</v>
      </c>
      <c r="B699" s="252" t="s">
        <v>166</v>
      </c>
      <c r="C699" s="141">
        <v>1320.3603366753473</v>
      </c>
      <c r="D699" s="152">
        <v>1239.3286213000001</v>
      </c>
      <c r="E699" s="144">
        <f t="shared" si="45"/>
        <v>0.9386290900108495</v>
      </c>
      <c r="F699" s="139"/>
      <c r="G699" s="30"/>
    </row>
    <row r="700" spans="1:7" ht="12.75" customHeight="1">
      <c r="A700" s="170">
        <v>12</v>
      </c>
      <c r="B700" s="252" t="s">
        <v>167</v>
      </c>
      <c r="C700" s="141">
        <v>1366.2853307303212</v>
      </c>
      <c r="D700" s="152">
        <v>1382.482180595</v>
      </c>
      <c r="E700" s="144">
        <f t="shared" si="45"/>
        <v>1.0118546613217467</v>
      </c>
      <c r="F700" s="139"/>
      <c r="G700" s="30"/>
    </row>
    <row r="701" spans="1:7" ht="12.75" customHeight="1">
      <c r="A701" s="170">
        <v>13</v>
      </c>
      <c r="B701" s="252" t="s">
        <v>168</v>
      </c>
      <c r="C701" s="141">
        <v>5301.749883583992</v>
      </c>
      <c r="D701" s="152">
        <v>5455.2911630202</v>
      </c>
      <c r="E701" s="144">
        <f t="shared" si="45"/>
        <v>1.0289604909336865</v>
      </c>
      <c r="F701" s="139"/>
      <c r="G701" s="30"/>
    </row>
    <row r="702" spans="1:7" ht="12.75" customHeight="1">
      <c r="A702" s="170">
        <v>14</v>
      </c>
      <c r="B702" s="252" t="s">
        <v>169</v>
      </c>
      <c r="C702" s="141">
        <v>2684.9486965016617</v>
      </c>
      <c r="D702" s="152">
        <v>2710.9964501679997</v>
      </c>
      <c r="E702" s="144">
        <f t="shared" si="45"/>
        <v>1.0097013971627378</v>
      </c>
      <c r="F702" s="139"/>
      <c r="G702" s="30"/>
    </row>
    <row r="703" spans="1:7" ht="12.75" customHeight="1">
      <c r="A703" s="170">
        <v>15</v>
      </c>
      <c r="B703" s="252" t="s">
        <v>170</v>
      </c>
      <c r="C703" s="141">
        <v>4218.640987303294</v>
      </c>
      <c r="D703" s="152">
        <v>3804.9000963000003</v>
      </c>
      <c r="E703" s="144">
        <f t="shared" si="45"/>
        <v>0.9019255508471765</v>
      </c>
      <c r="F703" s="139"/>
      <c r="G703" s="30"/>
    </row>
    <row r="704" spans="1:7" ht="12.75" customHeight="1">
      <c r="A704" s="170">
        <v>16</v>
      </c>
      <c r="B704" s="252" t="s">
        <v>171</v>
      </c>
      <c r="C704" s="141">
        <v>3283.910434437431</v>
      </c>
      <c r="D704" s="152">
        <v>2989.90973278512</v>
      </c>
      <c r="E704" s="144">
        <f t="shared" si="45"/>
        <v>0.9104723750778312</v>
      </c>
      <c r="F704" s="139"/>
      <c r="G704" s="30"/>
    </row>
    <row r="705" spans="1:7" ht="12.75" customHeight="1">
      <c r="A705" s="170">
        <v>17</v>
      </c>
      <c r="B705" s="252" t="s">
        <v>172</v>
      </c>
      <c r="C705" s="141">
        <v>6921.549928116982</v>
      </c>
      <c r="D705" s="152">
        <v>5074.709332255001</v>
      </c>
      <c r="E705" s="144">
        <f t="shared" si="45"/>
        <v>0.7331752837092635</v>
      </c>
      <c r="F705" s="139"/>
      <c r="G705" s="30"/>
    </row>
    <row r="706" spans="1:7" ht="12.75" customHeight="1">
      <c r="A706" s="170">
        <v>18</v>
      </c>
      <c r="B706" s="252" t="s">
        <v>173</v>
      </c>
      <c r="C706" s="141">
        <v>4089.478298596926</v>
      </c>
      <c r="D706" s="152">
        <v>3957.5352677203296</v>
      </c>
      <c r="E706" s="144">
        <f t="shared" si="45"/>
        <v>0.9677359748010241</v>
      </c>
      <c r="F706" s="139"/>
      <c r="G706" s="30"/>
    </row>
    <row r="707" spans="1:8" ht="12.75" customHeight="1">
      <c r="A707" s="170">
        <v>19</v>
      </c>
      <c r="B707" s="252" t="s">
        <v>174</v>
      </c>
      <c r="C707" s="152">
        <v>4162.249033261091</v>
      </c>
      <c r="D707" s="152">
        <v>3784.98909636</v>
      </c>
      <c r="E707" s="144">
        <f t="shared" si="45"/>
        <v>0.9093615173224003</v>
      </c>
      <c r="F707" s="139"/>
      <c r="G707" s="30"/>
      <c r="H707" s="10" t="s">
        <v>12</v>
      </c>
    </row>
    <row r="708" spans="1:7" ht="12.75" customHeight="1">
      <c r="A708" s="170">
        <v>20</v>
      </c>
      <c r="B708" s="252" t="s">
        <v>175</v>
      </c>
      <c r="C708" s="152">
        <v>1908.646520251008</v>
      </c>
      <c r="D708" s="152">
        <v>1887.609543228734</v>
      </c>
      <c r="E708" s="144">
        <f t="shared" si="45"/>
        <v>0.9889780654515812</v>
      </c>
      <c r="F708" s="139"/>
      <c r="G708" s="30"/>
    </row>
    <row r="709" spans="1:8" ht="12.75" customHeight="1">
      <c r="A709" s="170">
        <v>21</v>
      </c>
      <c r="B709" s="252" t="s">
        <v>176</v>
      </c>
      <c r="C709" s="152">
        <v>7176.682050436724</v>
      </c>
      <c r="D709" s="152">
        <v>6265.7590631</v>
      </c>
      <c r="E709" s="144">
        <f t="shared" si="45"/>
        <v>0.8730718483924906</v>
      </c>
      <c r="F709" s="139"/>
      <c r="G709" s="30"/>
      <c r="H709" s="10" t="s">
        <v>12</v>
      </c>
    </row>
    <row r="710" spans="1:7" ht="12.75" customHeight="1">
      <c r="A710" s="170">
        <v>22</v>
      </c>
      <c r="B710" s="252" t="s">
        <v>177</v>
      </c>
      <c r="C710" s="152">
        <v>2025.9577790609728</v>
      </c>
      <c r="D710" s="152">
        <v>1959.0804862</v>
      </c>
      <c r="E710" s="144">
        <f t="shared" si="45"/>
        <v>0.9669897894456763</v>
      </c>
      <c r="F710" s="139"/>
      <c r="G710" s="30"/>
    </row>
    <row r="711" spans="1:7" ht="12.75" customHeight="1">
      <c r="A711" s="170">
        <v>23</v>
      </c>
      <c r="B711" s="252" t="s">
        <v>178</v>
      </c>
      <c r="C711" s="152">
        <v>2529.5703758170484</v>
      </c>
      <c r="D711" s="152">
        <v>2456.7968291039997</v>
      </c>
      <c r="E711" s="144">
        <f t="shared" si="45"/>
        <v>0.9712308669453235</v>
      </c>
      <c r="F711" s="139"/>
      <c r="G711" s="30"/>
    </row>
    <row r="712" spans="1:7" ht="12.75" customHeight="1">
      <c r="A712" s="170">
        <v>24</v>
      </c>
      <c r="B712" s="252" t="s">
        <v>179</v>
      </c>
      <c r="C712" s="152">
        <v>8492.203648410283</v>
      </c>
      <c r="D712" s="152">
        <v>8394.27639309</v>
      </c>
      <c r="E712" s="144">
        <f t="shared" si="45"/>
        <v>0.9884685695992919</v>
      </c>
      <c r="F712" s="139"/>
      <c r="G712" s="30"/>
    </row>
    <row r="713" spans="1:7" ht="12.75" customHeight="1">
      <c r="A713" s="170">
        <v>25</v>
      </c>
      <c r="B713" s="252" t="s">
        <v>180</v>
      </c>
      <c r="C713" s="152">
        <v>2007.2080237338203</v>
      </c>
      <c r="D713" s="152">
        <v>2094.3937976400002</v>
      </c>
      <c r="E713" s="144">
        <f t="shared" si="45"/>
        <v>1.0434363418615658</v>
      </c>
      <c r="F713" s="139"/>
      <c r="G713" s="30"/>
    </row>
    <row r="714" spans="1:7" ht="12.75" customHeight="1">
      <c r="A714" s="170">
        <v>26</v>
      </c>
      <c r="B714" s="252" t="s">
        <v>181</v>
      </c>
      <c r="C714" s="152">
        <v>1551.854991431672</v>
      </c>
      <c r="D714" s="152">
        <v>1247.7530944</v>
      </c>
      <c r="E714" s="144">
        <f t="shared" si="45"/>
        <v>0.8040397468122191</v>
      </c>
      <c r="F714" s="139"/>
      <c r="G714" s="30"/>
    </row>
    <row r="715" spans="1:7" ht="12.75" customHeight="1">
      <c r="A715" s="170">
        <v>27</v>
      </c>
      <c r="B715" s="252" t="s">
        <v>182</v>
      </c>
      <c r="C715" s="152">
        <v>3337.1929959413865</v>
      </c>
      <c r="D715" s="152">
        <v>3482.4992151200004</v>
      </c>
      <c r="E715" s="144">
        <f t="shared" si="45"/>
        <v>1.043541449162614</v>
      </c>
      <c r="F715" s="139"/>
      <c r="G715" s="30"/>
    </row>
    <row r="716" spans="1:7" ht="12.75" customHeight="1">
      <c r="A716" s="170">
        <v>28</v>
      </c>
      <c r="B716" s="252" t="s">
        <v>183</v>
      </c>
      <c r="C716" s="152">
        <v>3213.2573856094928</v>
      </c>
      <c r="D716" s="152">
        <v>3146.6644042</v>
      </c>
      <c r="E716" s="144">
        <f t="shared" si="45"/>
        <v>0.9792755533037197</v>
      </c>
      <c r="F716" s="139"/>
      <c r="G716" s="30"/>
    </row>
    <row r="717" spans="1:7" ht="12.75" customHeight="1">
      <c r="A717" s="170">
        <v>29</v>
      </c>
      <c r="B717" s="252" t="s">
        <v>184</v>
      </c>
      <c r="C717" s="152">
        <v>705.2944943896059</v>
      </c>
      <c r="D717" s="152">
        <v>687.3166551</v>
      </c>
      <c r="E717" s="144">
        <f t="shared" si="45"/>
        <v>0.974510166416137</v>
      </c>
      <c r="F717" s="139"/>
      <c r="G717" s="30"/>
    </row>
    <row r="718" spans="1:7" ht="12.75" customHeight="1">
      <c r="A718" s="170">
        <v>30</v>
      </c>
      <c r="B718" s="252" t="s">
        <v>185</v>
      </c>
      <c r="C718" s="152">
        <v>5832.699053524342</v>
      </c>
      <c r="D718" s="152">
        <v>4059.09500884</v>
      </c>
      <c r="E718" s="144">
        <f t="shared" si="45"/>
        <v>0.695920528659427</v>
      </c>
      <c r="F718" s="139"/>
      <c r="G718" s="30"/>
    </row>
    <row r="719" spans="1:7" ht="12.75" customHeight="1">
      <c r="A719" s="170">
        <v>31</v>
      </c>
      <c r="B719" s="252" t="s">
        <v>186</v>
      </c>
      <c r="C719" s="152">
        <v>5473.9023556936845</v>
      </c>
      <c r="D719" s="152">
        <v>5784.5989302</v>
      </c>
      <c r="E719" s="144">
        <f t="shared" si="45"/>
        <v>1.0567596121226284</v>
      </c>
      <c r="F719" s="139"/>
      <c r="G719" s="30"/>
    </row>
    <row r="720" spans="1:7" ht="12.75" customHeight="1">
      <c r="A720" s="170">
        <v>32</v>
      </c>
      <c r="B720" s="252" t="s">
        <v>187</v>
      </c>
      <c r="C720" s="152">
        <v>2603.3122507726384</v>
      </c>
      <c r="D720" s="152">
        <v>2388.327451344</v>
      </c>
      <c r="E720" s="144">
        <f t="shared" si="45"/>
        <v>0.9174187424636315</v>
      </c>
      <c r="F720" s="139"/>
      <c r="G720" s="30"/>
    </row>
    <row r="721" spans="1:7" ht="12.75" customHeight="1">
      <c r="A721" s="170">
        <v>33</v>
      </c>
      <c r="B721" s="252" t="s">
        <v>188</v>
      </c>
      <c r="C721" s="152">
        <v>1172.9074123285222</v>
      </c>
      <c r="D721" s="152">
        <v>1118.4685373200002</v>
      </c>
      <c r="E721" s="144">
        <f t="shared" si="45"/>
        <v>0.9535863833442344</v>
      </c>
      <c r="F721" s="139"/>
      <c r="G721" s="30"/>
    </row>
    <row r="722" spans="1:7" ht="12.75" customHeight="1">
      <c r="A722" s="170">
        <v>34</v>
      </c>
      <c r="B722" s="252" t="s">
        <v>189</v>
      </c>
      <c r="C722" s="152">
        <v>1542.193572870262</v>
      </c>
      <c r="D722" s="152">
        <v>1477.5714820500002</v>
      </c>
      <c r="E722" s="144">
        <f t="shared" si="45"/>
        <v>0.9580972894991451</v>
      </c>
      <c r="F722" s="139"/>
      <c r="G722" s="30" t="s">
        <v>12</v>
      </c>
    </row>
    <row r="723" spans="1:7" ht="12.75" customHeight="1">
      <c r="A723" s="170">
        <v>35</v>
      </c>
      <c r="B723" s="252" t="s">
        <v>190</v>
      </c>
      <c r="C723" s="152">
        <v>3065.7601860461436</v>
      </c>
      <c r="D723" s="152">
        <v>2958.0063130199997</v>
      </c>
      <c r="E723" s="144">
        <f t="shared" si="45"/>
        <v>0.9648524781825443</v>
      </c>
      <c r="F723" s="139"/>
      <c r="G723" s="30"/>
    </row>
    <row r="724" spans="1:7" ht="12.75" customHeight="1">
      <c r="A724" s="33"/>
      <c r="B724" s="1" t="s">
        <v>27</v>
      </c>
      <c r="C724" s="153">
        <v>115276.15493772525</v>
      </c>
      <c r="D724" s="153">
        <v>108067.35768408838</v>
      </c>
      <c r="E724" s="143">
        <f t="shared" si="45"/>
        <v>0.9374649748030611</v>
      </c>
      <c r="F724" s="41"/>
      <c r="G724" s="30"/>
    </row>
    <row r="725" spans="1:8" ht="23.25" customHeight="1">
      <c r="A725" s="46" t="s">
        <v>241</v>
      </c>
      <c r="B725" s="47"/>
      <c r="C725" s="47"/>
      <c r="D725" s="47"/>
      <c r="E725" s="47"/>
      <c r="F725" s="47"/>
      <c r="G725" s="47"/>
      <c r="H725" s="47"/>
    </row>
    <row r="726" spans="1:8" ht="14.25">
      <c r="A726" s="46"/>
      <c r="B726" s="47"/>
      <c r="C726" s="47"/>
      <c r="D726" s="47"/>
      <c r="E726" s="47"/>
      <c r="F726" s="47"/>
      <c r="G726" s="47"/>
      <c r="H726" s="47"/>
    </row>
    <row r="727" spans="1:8" ht="14.25">
      <c r="A727" s="46" t="s">
        <v>117</v>
      </c>
      <c r="B727" s="47"/>
      <c r="C727" s="47"/>
      <c r="D727" s="47"/>
      <c r="E727" s="47"/>
      <c r="F727" s="47"/>
      <c r="G727" s="47"/>
      <c r="H727" s="47"/>
    </row>
    <row r="728" spans="2:8" ht="12" customHeight="1">
      <c r="B728" s="47"/>
      <c r="C728" s="47"/>
      <c r="D728" s="47"/>
      <c r="E728" s="47"/>
      <c r="F728" s="47"/>
      <c r="G728" s="47"/>
      <c r="H728" s="47"/>
    </row>
    <row r="729" spans="1:6" ht="42" customHeight="1">
      <c r="A729" s="86" t="s">
        <v>30</v>
      </c>
      <c r="B729" s="86" t="s">
        <v>31</v>
      </c>
      <c r="C729" s="86" t="s">
        <v>60</v>
      </c>
      <c r="D729" s="86" t="s">
        <v>61</v>
      </c>
      <c r="E729" s="86" t="s">
        <v>62</v>
      </c>
      <c r="F729" s="50"/>
    </row>
    <row r="730" spans="1:6" s="53" customFormat="1" ht="16.5" customHeight="1">
      <c r="A730" s="87">
        <v>1</v>
      </c>
      <c r="B730" s="87">
        <v>2</v>
      </c>
      <c r="C730" s="87">
        <v>3</v>
      </c>
      <c r="D730" s="87">
        <v>4</v>
      </c>
      <c r="E730" s="87">
        <v>5</v>
      </c>
      <c r="F730" s="97"/>
    </row>
    <row r="731" spans="1:7" ht="12.75" customHeight="1">
      <c r="A731" s="170">
        <v>1</v>
      </c>
      <c r="B731" s="252" t="s">
        <v>156</v>
      </c>
      <c r="C731" s="144">
        <v>0.9712053215306709</v>
      </c>
      <c r="D731" s="144">
        <v>0.9676464896708438</v>
      </c>
      <c r="E731" s="156">
        <f aca="true" t="shared" si="46" ref="E731:E766">D731-C731</f>
        <v>-0.003558831859827083</v>
      </c>
      <c r="F731" s="139"/>
      <c r="G731" s="30"/>
    </row>
    <row r="732" spans="1:7" s="172" customFormat="1" ht="12.75" customHeight="1">
      <c r="A732" s="170">
        <v>2</v>
      </c>
      <c r="B732" s="252" t="s">
        <v>157</v>
      </c>
      <c r="C732" s="255">
        <v>1.0849562384843936</v>
      </c>
      <c r="D732" s="255">
        <v>1.0743092303794015</v>
      </c>
      <c r="E732" s="261">
        <f t="shared" si="46"/>
        <v>-0.010647008104992084</v>
      </c>
      <c r="F732" s="262"/>
      <c r="G732" s="226"/>
    </row>
    <row r="733" spans="1:7" s="172" customFormat="1" ht="12.75" customHeight="1">
      <c r="A733" s="170">
        <v>3</v>
      </c>
      <c r="B733" s="252" t="s">
        <v>158</v>
      </c>
      <c r="C733" s="255">
        <v>0.9227061474269617</v>
      </c>
      <c r="D733" s="255">
        <v>0.9160338480023077</v>
      </c>
      <c r="E733" s="261">
        <f t="shared" si="46"/>
        <v>-0.006672299424653971</v>
      </c>
      <c r="F733" s="262"/>
      <c r="G733" s="226"/>
    </row>
    <row r="734" spans="1:7" s="172" customFormat="1" ht="12.75" customHeight="1">
      <c r="A734" s="170">
        <v>4</v>
      </c>
      <c r="B734" s="252" t="s">
        <v>159</v>
      </c>
      <c r="C734" s="255">
        <v>0.9489049534387316</v>
      </c>
      <c r="D734" s="255">
        <v>0.9450668479158459</v>
      </c>
      <c r="E734" s="261">
        <f t="shared" si="46"/>
        <v>-0.0038381055228856598</v>
      </c>
      <c r="F734" s="262"/>
      <c r="G734" s="226"/>
    </row>
    <row r="735" spans="1:7" s="172" customFormat="1" ht="12.75" customHeight="1">
      <c r="A735" s="170">
        <v>5</v>
      </c>
      <c r="B735" s="252" t="s">
        <v>160</v>
      </c>
      <c r="C735" s="255">
        <v>0.952601630692922</v>
      </c>
      <c r="D735" s="255">
        <v>0.9476995466198967</v>
      </c>
      <c r="E735" s="261">
        <f t="shared" si="46"/>
        <v>-0.004902084073025281</v>
      </c>
      <c r="F735" s="262"/>
      <c r="G735" s="226"/>
    </row>
    <row r="736" spans="1:7" s="172" customFormat="1" ht="12.75" customHeight="1">
      <c r="A736" s="170">
        <v>6</v>
      </c>
      <c r="B736" s="252" t="s">
        <v>161</v>
      </c>
      <c r="C736" s="255">
        <v>1.0065077345058047</v>
      </c>
      <c r="D736" s="255">
        <v>0.99141423875248</v>
      </c>
      <c r="E736" s="261">
        <f t="shared" si="46"/>
        <v>-0.015093495753324637</v>
      </c>
      <c r="F736" s="262"/>
      <c r="G736" s="226"/>
    </row>
    <row r="737" spans="1:7" s="172" customFormat="1" ht="12.75" customHeight="1">
      <c r="A737" s="170">
        <v>7</v>
      </c>
      <c r="B737" s="252" t="s">
        <v>162</v>
      </c>
      <c r="C737" s="255">
        <v>0.9814474381534352</v>
      </c>
      <c r="D737" s="255">
        <v>0.9751710825691151</v>
      </c>
      <c r="E737" s="261">
        <f t="shared" si="46"/>
        <v>-0.006276355584320048</v>
      </c>
      <c r="F737" s="262"/>
      <c r="G737" s="226"/>
    </row>
    <row r="738" spans="1:7" s="172" customFormat="1" ht="12.75" customHeight="1">
      <c r="A738" s="170">
        <v>8</v>
      </c>
      <c r="B738" s="252" t="s">
        <v>163</v>
      </c>
      <c r="C738" s="255">
        <v>0.9809108627607903</v>
      </c>
      <c r="D738" s="255">
        <v>0.9710290868312988</v>
      </c>
      <c r="E738" s="261">
        <f t="shared" si="46"/>
        <v>-0.009881775929491465</v>
      </c>
      <c r="F738" s="262"/>
      <c r="G738" s="226"/>
    </row>
    <row r="739" spans="1:7" s="172" customFormat="1" ht="12.75" customHeight="1">
      <c r="A739" s="170">
        <v>9</v>
      </c>
      <c r="B739" s="252" t="s">
        <v>164</v>
      </c>
      <c r="C739" s="255">
        <v>0.9967099563467251</v>
      </c>
      <c r="D739" s="255">
        <v>0.9898484112706251</v>
      </c>
      <c r="E739" s="261">
        <f t="shared" si="46"/>
        <v>-0.00686154507610004</v>
      </c>
      <c r="F739" s="262"/>
      <c r="G739" s="226"/>
    </row>
    <row r="740" spans="1:7" s="172" customFormat="1" ht="12.75" customHeight="1">
      <c r="A740" s="170">
        <v>10</v>
      </c>
      <c r="B740" s="252" t="s">
        <v>165</v>
      </c>
      <c r="C740" s="255">
        <v>0.934014147861127</v>
      </c>
      <c r="D740" s="255">
        <v>0.9166703145506893</v>
      </c>
      <c r="E740" s="261">
        <f t="shared" si="46"/>
        <v>-0.017343833310437762</v>
      </c>
      <c r="F740" s="262"/>
      <c r="G740" s="226"/>
    </row>
    <row r="741" spans="1:7" s="172" customFormat="1" ht="12.75" customHeight="1">
      <c r="A741" s="170">
        <v>11</v>
      </c>
      <c r="B741" s="252" t="s">
        <v>166</v>
      </c>
      <c r="C741" s="255">
        <v>0.9532020501830095</v>
      </c>
      <c r="D741" s="255">
        <v>0.9386290900108495</v>
      </c>
      <c r="E741" s="261">
        <f t="shared" si="46"/>
        <v>-0.014572960172160032</v>
      </c>
      <c r="F741" s="262"/>
      <c r="G741" s="226"/>
    </row>
    <row r="742" spans="1:7" s="172" customFormat="1" ht="12.75" customHeight="1">
      <c r="A742" s="170">
        <v>12</v>
      </c>
      <c r="B742" s="252" t="s">
        <v>167</v>
      </c>
      <c r="C742" s="255">
        <v>1.0258802340332396</v>
      </c>
      <c r="D742" s="255">
        <v>1.0118546613217467</v>
      </c>
      <c r="E742" s="261">
        <f t="shared" si="46"/>
        <v>-0.01402557271149285</v>
      </c>
      <c r="F742" s="262"/>
      <c r="G742" s="226"/>
    </row>
    <row r="743" spans="1:7" s="172" customFormat="1" ht="12.75" customHeight="1">
      <c r="A743" s="170">
        <v>13</v>
      </c>
      <c r="B743" s="252" t="s">
        <v>168</v>
      </c>
      <c r="C743" s="255">
        <v>1.0325358413757937</v>
      </c>
      <c r="D743" s="255">
        <v>1.0289604909336865</v>
      </c>
      <c r="E743" s="261">
        <f t="shared" si="46"/>
        <v>-0.003575350442107217</v>
      </c>
      <c r="F743" s="262"/>
      <c r="G743" s="226"/>
    </row>
    <row r="744" spans="1:7" s="172" customFormat="1" ht="12.75" customHeight="1">
      <c r="A744" s="170">
        <v>14</v>
      </c>
      <c r="B744" s="252" t="s">
        <v>169</v>
      </c>
      <c r="C744" s="255">
        <v>1.016863682934934</v>
      </c>
      <c r="D744" s="255">
        <v>1.0097013971627378</v>
      </c>
      <c r="E744" s="261">
        <f t="shared" si="46"/>
        <v>-0.007162285772196242</v>
      </c>
      <c r="F744" s="262"/>
      <c r="G744" s="226"/>
    </row>
    <row r="745" spans="1:7" s="172" customFormat="1" ht="12.75" customHeight="1">
      <c r="A745" s="170">
        <v>15</v>
      </c>
      <c r="B745" s="252" t="s">
        <v>170</v>
      </c>
      <c r="C745" s="255">
        <v>0.9064784949520269</v>
      </c>
      <c r="D745" s="255">
        <v>0.9019255508471765</v>
      </c>
      <c r="E745" s="261">
        <f t="shared" si="46"/>
        <v>-0.004552944104850409</v>
      </c>
      <c r="F745" s="262"/>
      <c r="G745" s="226"/>
    </row>
    <row r="746" spans="1:7" s="172" customFormat="1" ht="12.75" customHeight="1">
      <c r="A746" s="170">
        <v>16</v>
      </c>
      <c r="B746" s="252" t="s">
        <v>171</v>
      </c>
      <c r="C746" s="255">
        <v>0.9162908271886133</v>
      </c>
      <c r="D746" s="255">
        <v>0.9104723750778312</v>
      </c>
      <c r="E746" s="261">
        <f t="shared" si="46"/>
        <v>-0.005818452110782135</v>
      </c>
      <c r="F746" s="262"/>
      <c r="G746" s="226"/>
    </row>
    <row r="747" spans="1:7" s="172" customFormat="1" ht="12.75" customHeight="1">
      <c r="A747" s="170">
        <v>17</v>
      </c>
      <c r="B747" s="252" t="s">
        <v>172</v>
      </c>
      <c r="C747" s="255">
        <v>0.5959569001083614</v>
      </c>
      <c r="D747" s="255">
        <v>0.7331752837092635</v>
      </c>
      <c r="E747" s="261">
        <f t="shared" si="46"/>
        <v>0.1372183836009021</v>
      </c>
      <c r="F747" s="262"/>
      <c r="G747" s="226"/>
    </row>
    <row r="748" spans="1:7" s="172" customFormat="1" ht="12.75" customHeight="1">
      <c r="A748" s="170">
        <v>18</v>
      </c>
      <c r="B748" s="252" t="s">
        <v>173</v>
      </c>
      <c r="C748" s="255">
        <v>0.9724794485423219</v>
      </c>
      <c r="D748" s="255">
        <v>0.9677359748010241</v>
      </c>
      <c r="E748" s="261">
        <f t="shared" si="46"/>
        <v>-0.004743473741297799</v>
      </c>
      <c r="F748" s="262"/>
      <c r="G748" s="226"/>
    </row>
    <row r="749" spans="1:7" s="172" customFormat="1" ht="12.75" customHeight="1">
      <c r="A749" s="170">
        <v>19</v>
      </c>
      <c r="B749" s="252" t="s">
        <v>174</v>
      </c>
      <c r="C749" s="255">
        <v>0.9139040004892245</v>
      </c>
      <c r="D749" s="255">
        <v>0.9093615173224003</v>
      </c>
      <c r="E749" s="261">
        <f t="shared" si="46"/>
        <v>-0.004542483166824152</v>
      </c>
      <c r="F749" s="262"/>
      <c r="G749" s="226"/>
    </row>
    <row r="750" spans="1:7" s="172" customFormat="1" ht="12.75" customHeight="1">
      <c r="A750" s="170">
        <v>20</v>
      </c>
      <c r="B750" s="252" t="s">
        <v>175</v>
      </c>
      <c r="C750" s="255">
        <v>0.9990368556009943</v>
      </c>
      <c r="D750" s="255">
        <v>0.9889780654515812</v>
      </c>
      <c r="E750" s="261">
        <f t="shared" si="46"/>
        <v>-0.010058790149413133</v>
      </c>
      <c r="F750" s="262"/>
      <c r="G750" s="226"/>
    </row>
    <row r="751" spans="1:7" s="172" customFormat="1" ht="12.75" customHeight="1">
      <c r="A751" s="170">
        <v>21</v>
      </c>
      <c r="B751" s="252" t="s">
        <v>176</v>
      </c>
      <c r="C751" s="255">
        <v>0.8757444005088656</v>
      </c>
      <c r="D751" s="255">
        <v>0.8730718483924906</v>
      </c>
      <c r="E751" s="261">
        <f t="shared" si="46"/>
        <v>-0.00267255211637496</v>
      </c>
      <c r="F751" s="262"/>
      <c r="G751" s="226"/>
    </row>
    <row r="752" spans="1:7" s="172" customFormat="1" ht="12.75" customHeight="1">
      <c r="A752" s="170">
        <v>22</v>
      </c>
      <c r="B752" s="252" t="s">
        <v>177</v>
      </c>
      <c r="C752" s="255">
        <v>0.9764751481649383</v>
      </c>
      <c r="D752" s="255">
        <v>0.9669897894456763</v>
      </c>
      <c r="E752" s="261">
        <f t="shared" si="46"/>
        <v>-0.009485358719262038</v>
      </c>
      <c r="F752" s="262"/>
      <c r="G752" s="226"/>
    </row>
    <row r="753" spans="1:7" s="172" customFormat="1" ht="12.75" customHeight="1">
      <c r="A753" s="170">
        <v>23</v>
      </c>
      <c r="B753" s="252" t="s">
        <v>178</v>
      </c>
      <c r="C753" s="255">
        <v>0.9787930243611542</v>
      </c>
      <c r="D753" s="255">
        <v>0.9712308669453235</v>
      </c>
      <c r="E753" s="261">
        <f t="shared" si="46"/>
        <v>-0.0075621574158307725</v>
      </c>
      <c r="F753" s="262"/>
      <c r="G753" s="226"/>
    </row>
    <row r="754" spans="1:7" s="172" customFormat="1" ht="12.75" customHeight="1">
      <c r="A754" s="170">
        <v>24</v>
      </c>
      <c r="B754" s="252" t="s">
        <v>179</v>
      </c>
      <c r="C754" s="255">
        <v>0.9907135741920559</v>
      </c>
      <c r="D754" s="255">
        <v>0.9884685695992919</v>
      </c>
      <c r="E754" s="261">
        <f t="shared" si="46"/>
        <v>-0.0022450045927639994</v>
      </c>
      <c r="F754" s="262"/>
      <c r="G754" s="226"/>
    </row>
    <row r="755" spans="1:7" s="172" customFormat="1" ht="12.75" customHeight="1">
      <c r="A755" s="170">
        <v>25</v>
      </c>
      <c r="B755" s="252" t="s">
        <v>180</v>
      </c>
      <c r="C755" s="255">
        <v>1.0530924934549157</v>
      </c>
      <c r="D755" s="255">
        <v>1.0434363418615658</v>
      </c>
      <c r="E755" s="261">
        <f t="shared" si="46"/>
        <v>-0.009656151593349982</v>
      </c>
      <c r="F755" s="262"/>
      <c r="G755" s="226"/>
    </row>
    <row r="756" spans="1:7" s="172" customFormat="1" ht="12.75" customHeight="1">
      <c r="A756" s="170">
        <v>26</v>
      </c>
      <c r="B756" s="252" t="s">
        <v>181</v>
      </c>
      <c r="C756" s="255">
        <v>0.816366175378327</v>
      </c>
      <c r="D756" s="255">
        <v>0.8040397468122191</v>
      </c>
      <c r="E756" s="261">
        <f t="shared" si="46"/>
        <v>-0.012326428566107883</v>
      </c>
      <c r="F756" s="262"/>
      <c r="G756" s="226"/>
    </row>
    <row r="757" spans="1:7" s="172" customFormat="1" ht="12.75" customHeight="1">
      <c r="A757" s="170">
        <v>27</v>
      </c>
      <c r="B757" s="252" t="s">
        <v>182</v>
      </c>
      <c r="C757" s="255">
        <v>1.049366788377684</v>
      </c>
      <c r="D757" s="255">
        <v>1.043541449162614</v>
      </c>
      <c r="E757" s="261">
        <f t="shared" si="46"/>
        <v>-0.005825339215070002</v>
      </c>
      <c r="F757" s="262"/>
      <c r="G757" s="226"/>
    </row>
    <row r="758" spans="1:7" s="172" customFormat="1" ht="12.75" customHeight="1">
      <c r="A758" s="170">
        <v>28</v>
      </c>
      <c r="B758" s="252" t="s">
        <v>183</v>
      </c>
      <c r="C758" s="255">
        <v>0.9852860469729418</v>
      </c>
      <c r="D758" s="255">
        <v>0.9792755533037197</v>
      </c>
      <c r="E758" s="261">
        <f t="shared" si="46"/>
        <v>-0.006010493669222017</v>
      </c>
      <c r="F758" s="262"/>
      <c r="G758" s="226"/>
    </row>
    <row r="759" spans="1:7" s="172" customFormat="1" ht="12.75" customHeight="1">
      <c r="A759" s="170">
        <v>29</v>
      </c>
      <c r="B759" s="252" t="s">
        <v>184</v>
      </c>
      <c r="C759" s="255">
        <v>1.0018194442840458</v>
      </c>
      <c r="D759" s="255">
        <v>0.974510166416137</v>
      </c>
      <c r="E759" s="261">
        <f t="shared" si="46"/>
        <v>-0.02730927786790882</v>
      </c>
      <c r="F759" s="262"/>
      <c r="G759" s="226"/>
    </row>
    <row r="760" spans="1:7" s="172" customFormat="1" ht="12.75" customHeight="1">
      <c r="A760" s="170">
        <v>30</v>
      </c>
      <c r="B760" s="252" t="s">
        <v>185</v>
      </c>
      <c r="C760" s="255">
        <v>0.6991872204798774</v>
      </c>
      <c r="D760" s="255">
        <v>0.695920528659427</v>
      </c>
      <c r="E760" s="261">
        <f t="shared" si="46"/>
        <v>-0.0032666918204503625</v>
      </c>
      <c r="F760" s="262"/>
      <c r="G760" s="226"/>
    </row>
    <row r="761" spans="1:7" s="172" customFormat="1" ht="12.75" customHeight="1">
      <c r="A761" s="170">
        <v>31</v>
      </c>
      <c r="B761" s="252" t="s">
        <v>186</v>
      </c>
      <c r="C761" s="255">
        <v>1.0602752807823626</v>
      </c>
      <c r="D761" s="255">
        <v>1.0567596121226284</v>
      </c>
      <c r="E761" s="261">
        <f t="shared" si="46"/>
        <v>-0.0035156686597341835</v>
      </c>
      <c r="F761" s="262"/>
      <c r="G761" s="226"/>
    </row>
    <row r="762" spans="1:7" s="172" customFormat="1" ht="12.75" customHeight="1">
      <c r="A762" s="170">
        <v>32</v>
      </c>
      <c r="B762" s="252" t="s">
        <v>187</v>
      </c>
      <c r="C762" s="255">
        <v>0.9247702506620683</v>
      </c>
      <c r="D762" s="255">
        <v>0.9174187424636315</v>
      </c>
      <c r="E762" s="261">
        <f t="shared" si="46"/>
        <v>-0.007351508198436774</v>
      </c>
      <c r="F762" s="262"/>
      <c r="G762" s="226"/>
    </row>
    <row r="763" spans="1:7" s="172" customFormat="1" ht="12.75" customHeight="1">
      <c r="A763" s="170">
        <v>33</v>
      </c>
      <c r="B763" s="252" t="s">
        <v>188</v>
      </c>
      <c r="C763" s="255">
        <v>0.9699814273144114</v>
      </c>
      <c r="D763" s="255">
        <v>0.9535863833442344</v>
      </c>
      <c r="E763" s="261">
        <f t="shared" si="46"/>
        <v>-0.016395043970176992</v>
      </c>
      <c r="F763" s="262"/>
      <c r="G763" s="226"/>
    </row>
    <row r="764" spans="1:7" s="172" customFormat="1" ht="12.75" customHeight="1">
      <c r="A764" s="170">
        <v>34</v>
      </c>
      <c r="B764" s="252" t="s">
        <v>189</v>
      </c>
      <c r="C764" s="255">
        <v>0.9706056044038509</v>
      </c>
      <c r="D764" s="255">
        <v>0.9580972894991451</v>
      </c>
      <c r="E764" s="261">
        <f t="shared" si="46"/>
        <v>-0.01250831490470583</v>
      </c>
      <c r="F764" s="262"/>
      <c r="G764" s="226"/>
    </row>
    <row r="765" spans="1:7" s="172" customFormat="1" ht="12.75" customHeight="1">
      <c r="A765" s="170">
        <v>35</v>
      </c>
      <c r="B765" s="252" t="s">
        <v>190</v>
      </c>
      <c r="C765" s="255">
        <v>0.9711368183937327</v>
      </c>
      <c r="D765" s="255">
        <v>0.9648524781825443</v>
      </c>
      <c r="E765" s="261">
        <f t="shared" si="46"/>
        <v>-0.0062843402111883995</v>
      </c>
      <c r="F765" s="262"/>
      <c r="G765" s="226"/>
    </row>
    <row r="766" spans="1:7" s="172" customFormat="1" ht="12.75" customHeight="1">
      <c r="A766" s="224"/>
      <c r="B766" s="225" t="s">
        <v>27</v>
      </c>
      <c r="C766" s="235">
        <v>0.9348905456812175</v>
      </c>
      <c r="D766" s="235">
        <v>0.9374649748030611</v>
      </c>
      <c r="E766" s="268">
        <f t="shared" si="46"/>
        <v>0.00257442912184358</v>
      </c>
      <c r="F766" s="269"/>
      <c r="G766" s="226"/>
    </row>
    <row r="767" spans="1:7" s="172" customFormat="1" ht="14.25" customHeight="1">
      <c r="A767" s="270"/>
      <c r="B767" s="271"/>
      <c r="C767" s="272"/>
      <c r="D767" s="272"/>
      <c r="E767" s="273"/>
      <c r="F767" s="274"/>
      <c r="G767" s="275" t="s">
        <v>12</v>
      </c>
    </row>
    <row r="768" s="172" customFormat="1" ht="14.25">
      <c r="A768" s="187" t="s">
        <v>256</v>
      </c>
    </row>
    <row r="769" s="172" customFormat="1" ht="11.25" customHeight="1"/>
    <row r="770" s="172" customFormat="1" ht="14.25" customHeight="1">
      <c r="F770" s="189" t="s">
        <v>63</v>
      </c>
    </row>
    <row r="771" spans="1:6" s="172" customFormat="1" ht="59.25" customHeight="1">
      <c r="A771" s="191" t="s">
        <v>30</v>
      </c>
      <c r="B771" s="191" t="s">
        <v>31</v>
      </c>
      <c r="C771" s="276" t="s">
        <v>242</v>
      </c>
      <c r="D771" s="276" t="s">
        <v>64</v>
      </c>
      <c r="E771" s="276" t="s">
        <v>65</v>
      </c>
      <c r="F771" s="191" t="s">
        <v>66</v>
      </c>
    </row>
    <row r="772" spans="1:6" s="172" customFormat="1" ht="15" customHeight="1">
      <c r="A772" s="245">
        <v>1</v>
      </c>
      <c r="B772" s="245">
        <v>2</v>
      </c>
      <c r="C772" s="277">
        <v>3</v>
      </c>
      <c r="D772" s="277">
        <v>4</v>
      </c>
      <c r="E772" s="277">
        <v>5</v>
      </c>
      <c r="F772" s="245">
        <v>6</v>
      </c>
    </row>
    <row r="773" spans="1:7" s="172" customFormat="1" ht="12.75" customHeight="1">
      <c r="A773" s="170">
        <v>1</v>
      </c>
      <c r="B773" s="252" t="s">
        <v>156</v>
      </c>
      <c r="C773" s="196">
        <v>98342178</v>
      </c>
      <c r="D773" s="278">
        <v>11741.728449999999</v>
      </c>
      <c r="E773" s="141">
        <v>11784.62845</v>
      </c>
      <c r="F773" s="255">
        <f aca="true" t="shared" si="47" ref="F773:F808">E773/D773</f>
        <v>1.003653635849499</v>
      </c>
      <c r="G773" s="226"/>
    </row>
    <row r="774" spans="1:7" s="172" customFormat="1" ht="12.75" customHeight="1">
      <c r="A774" s="170">
        <v>2</v>
      </c>
      <c r="B774" s="252" t="s">
        <v>157</v>
      </c>
      <c r="C774" s="196">
        <v>36184642</v>
      </c>
      <c r="D774" s="278">
        <v>4359.6585</v>
      </c>
      <c r="E774" s="141">
        <v>4402.558499999999</v>
      </c>
      <c r="F774" s="255">
        <f t="shared" si="47"/>
        <v>1.0098402202833088</v>
      </c>
      <c r="G774" s="226"/>
    </row>
    <row r="775" spans="1:7" s="172" customFormat="1" ht="12.75" customHeight="1">
      <c r="A775" s="170">
        <v>3</v>
      </c>
      <c r="B775" s="252" t="s">
        <v>158</v>
      </c>
      <c r="C775" s="196">
        <v>49070604</v>
      </c>
      <c r="D775" s="278">
        <v>5917.6443</v>
      </c>
      <c r="E775" s="141">
        <v>5960.5443</v>
      </c>
      <c r="F775" s="255">
        <f t="shared" si="47"/>
        <v>1.0072495063618474</v>
      </c>
      <c r="G775" s="226"/>
    </row>
    <row r="776" spans="1:7" s="172" customFormat="1" ht="12.75" customHeight="1">
      <c r="A776" s="170">
        <v>4</v>
      </c>
      <c r="B776" s="252" t="s">
        <v>159</v>
      </c>
      <c r="C776" s="196">
        <v>88613659.51999992</v>
      </c>
      <c r="D776" s="278">
        <v>10587.877383999992</v>
      </c>
      <c r="E776" s="141">
        <v>10630.777383999992</v>
      </c>
      <c r="F776" s="255">
        <f t="shared" si="47"/>
        <v>1.004051803628254</v>
      </c>
      <c r="G776" s="226"/>
    </row>
    <row r="777" spans="1:7" s="172" customFormat="1" ht="12.75" customHeight="1">
      <c r="A777" s="170">
        <v>5</v>
      </c>
      <c r="B777" s="252" t="s">
        <v>160</v>
      </c>
      <c r="C777" s="196">
        <v>70318662.24</v>
      </c>
      <c r="D777" s="278">
        <v>8332.282432</v>
      </c>
      <c r="E777" s="141">
        <v>8375.182432</v>
      </c>
      <c r="F777" s="255">
        <f t="shared" si="47"/>
        <v>1.005148649286688</v>
      </c>
      <c r="G777" s="226"/>
    </row>
    <row r="778" spans="1:7" s="172" customFormat="1" ht="12.75" customHeight="1">
      <c r="A778" s="170">
        <v>6</v>
      </c>
      <c r="B778" s="252" t="s">
        <v>161</v>
      </c>
      <c r="C778" s="196">
        <v>23333226.12</v>
      </c>
      <c r="D778" s="278">
        <v>2830.649166</v>
      </c>
      <c r="E778" s="141">
        <v>2873.5491660000002</v>
      </c>
      <c r="F778" s="255">
        <f t="shared" si="47"/>
        <v>1.0151555341139722</v>
      </c>
      <c r="G778" s="226"/>
    </row>
    <row r="779" spans="1:7" s="172" customFormat="1" ht="12.75" customHeight="1">
      <c r="A779" s="170">
        <v>7</v>
      </c>
      <c r="B779" s="252" t="s">
        <v>162</v>
      </c>
      <c r="C779" s="196">
        <v>55923931</v>
      </c>
      <c r="D779" s="278">
        <v>6676.94535</v>
      </c>
      <c r="E779" s="141">
        <v>6719.84535</v>
      </c>
      <c r="F779" s="255">
        <f t="shared" si="47"/>
        <v>1.006425093774356</v>
      </c>
      <c r="G779" s="226"/>
    </row>
    <row r="780" spans="1:7" s="172" customFormat="1" ht="12.75" customHeight="1">
      <c r="A780" s="170">
        <v>8</v>
      </c>
      <c r="B780" s="252" t="s">
        <v>163</v>
      </c>
      <c r="C780" s="196">
        <v>35153984.879999995</v>
      </c>
      <c r="D780" s="278">
        <v>4226.63994</v>
      </c>
      <c r="E780" s="141">
        <v>4269.53994</v>
      </c>
      <c r="F780" s="255">
        <f t="shared" si="47"/>
        <v>1.0101499064526418</v>
      </c>
      <c r="G780" s="226"/>
    </row>
    <row r="781" spans="1:7" s="172" customFormat="1" ht="12.75" customHeight="1">
      <c r="A781" s="170">
        <v>9</v>
      </c>
      <c r="B781" s="252" t="s">
        <v>164</v>
      </c>
      <c r="C781" s="196">
        <v>52380005.84</v>
      </c>
      <c r="D781" s="278">
        <v>6190.386726</v>
      </c>
      <c r="E781" s="141">
        <v>6220.860725999999</v>
      </c>
      <c r="F781" s="255">
        <f t="shared" si="47"/>
        <v>1.0049227942209178</v>
      </c>
      <c r="G781" s="226"/>
    </row>
    <row r="782" spans="1:7" s="172" customFormat="1" ht="12.75" customHeight="1">
      <c r="A782" s="170">
        <v>10</v>
      </c>
      <c r="B782" s="252" t="s">
        <v>165</v>
      </c>
      <c r="C782" s="196">
        <v>19293744</v>
      </c>
      <c r="D782" s="278">
        <v>2272.58725</v>
      </c>
      <c r="E782" s="141">
        <v>2315.48725</v>
      </c>
      <c r="F782" s="255">
        <f t="shared" si="47"/>
        <v>1.018877163022014</v>
      </c>
      <c r="G782" s="226"/>
    </row>
    <row r="783" spans="1:7" s="172" customFormat="1" ht="12.75" customHeight="1">
      <c r="A783" s="170">
        <v>11</v>
      </c>
      <c r="B783" s="252" t="s">
        <v>166</v>
      </c>
      <c r="C783" s="196">
        <v>23055914</v>
      </c>
      <c r="D783" s="278">
        <v>2768.42475</v>
      </c>
      <c r="E783" s="141">
        <v>2811.3247499999998</v>
      </c>
      <c r="F783" s="255">
        <f t="shared" si="47"/>
        <v>1.0154961770226911</v>
      </c>
      <c r="G783" s="226"/>
    </row>
    <row r="784" spans="1:7" s="172" customFormat="1" ht="12.75" customHeight="1">
      <c r="A784" s="170">
        <v>12</v>
      </c>
      <c r="B784" s="252" t="s">
        <v>167</v>
      </c>
      <c r="C784" s="196">
        <v>26430079.15</v>
      </c>
      <c r="D784" s="278">
        <v>3087.8837774999997</v>
      </c>
      <c r="E784" s="141">
        <v>3130.7837775</v>
      </c>
      <c r="F784" s="255">
        <f t="shared" si="47"/>
        <v>1.0138930099353456</v>
      </c>
      <c r="G784" s="226"/>
    </row>
    <row r="785" spans="1:7" s="172" customFormat="1" ht="12.75" customHeight="1">
      <c r="A785" s="170">
        <v>13</v>
      </c>
      <c r="B785" s="252" t="s">
        <v>168</v>
      </c>
      <c r="C785" s="196">
        <v>102777164.562</v>
      </c>
      <c r="D785" s="278">
        <v>12189.0785193</v>
      </c>
      <c r="E785" s="141">
        <v>12228.4167693</v>
      </c>
      <c r="F785" s="255">
        <f t="shared" si="47"/>
        <v>1.003227335843125</v>
      </c>
      <c r="G785" s="226"/>
    </row>
    <row r="786" spans="1:7" s="172" customFormat="1" ht="12.75" customHeight="1">
      <c r="A786" s="170">
        <v>14</v>
      </c>
      <c r="B786" s="252" t="s">
        <v>169</v>
      </c>
      <c r="C786" s="196">
        <v>51167548.599999994</v>
      </c>
      <c r="D786" s="278">
        <v>6055.522288</v>
      </c>
      <c r="E786" s="141">
        <v>6098.422288</v>
      </c>
      <c r="F786" s="255">
        <f t="shared" si="47"/>
        <v>1.0070844425897025</v>
      </c>
      <c r="G786" s="226"/>
    </row>
    <row r="787" spans="1:7" s="172" customFormat="1" ht="12.75" customHeight="1">
      <c r="A787" s="170">
        <v>15</v>
      </c>
      <c r="B787" s="252" t="s">
        <v>170</v>
      </c>
      <c r="C787" s="196">
        <v>71004951</v>
      </c>
      <c r="D787" s="278">
        <v>8499.32535</v>
      </c>
      <c r="E787" s="141">
        <v>8542.22535</v>
      </c>
      <c r="F787" s="255">
        <f t="shared" si="47"/>
        <v>1.0050474594433547</v>
      </c>
      <c r="G787" s="226"/>
    </row>
    <row r="788" spans="1:7" s="172" customFormat="1" ht="12.75" customHeight="1">
      <c r="A788" s="170">
        <v>16</v>
      </c>
      <c r="B788" s="252" t="s">
        <v>171</v>
      </c>
      <c r="C788" s="196">
        <v>56291768.46720001</v>
      </c>
      <c r="D788" s="278">
        <v>6678.590536080001</v>
      </c>
      <c r="E788" s="141">
        <v>6721.49053608</v>
      </c>
      <c r="F788" s="255">
        <f t="shared" si="47"/>
        <v>1.0064235110339883</v>
      </c>
      <c r="G788" s="226"/>
    </row>
    <row r="789" spans="1:7" s="172" customFormat="1" ht="12.75" customHeight="1">
      <c r="A789" s="170">
        <v>17</v>
      </c>
      <c r="B789" s="252" t="s">
        <v>172</v>
      </c>
      <c r="C789" s="196">
        <v>91849759.4</v>
      </c>
      <c r="D789" s="278">
        <v>11337.083812500001</v>
      </c>
      <c r="E789" s="141">
        <v>9216.09</v>
      </c>
      <c r="F789" s="255">
        <f t="shared" si="47"/>
        <v>0.8129153980354769</v>
      </c>
      <c r="G789" s="226"/>
    </row>
    <row r="790" spans="1:7" s="172" customFormat="1" ht="12.75" customHeight="1">
      <c r="A790" s="170">
        <v>18</v>
      </c>
      <c r="B790" s="252" t="s">
        <v>173</v>
      </c>
      <c r="C790" s="196">
        <v>72375111.43786457</v>
      </c>
      <c r="D790" s="278">
        <v>8840.942254333535</v>
      </c>
      <c r="E790" s="141">
        <v>8883.842254333535</v>
      </c>
      <c r="F790" s="255">
        <f t="shared" si="47"/>
        <v>1.004852423957296</v>
      </c>
      <c r="G790" s="226"/>
    </row>
    <row r="791" spans="1:7" s="172" customFormat="1" ht="12.75" customHeight="1">
      <c r="A791" s="170">
        <v>19</v>
      </c>
      <c r="B791" s="252" t="s">
        <v>174</v>
      </c>
      <c r="C791" s="196">
        <v>72247612.65</v>
      </c>
      <c r="D791" s="278">
        <v>8454.124605</v>
      </c>
      <c r="E791" s="141">
        <v>8497.024605</v>
      </c>
      <c r="F791" s="255">
        <f t="shared" si="47"/>
        <v>1.005074446143676</v>
      </c>
      <c r="G791" s="226"/>
    </row>
    <row r="792" spans="1:7" s="172" customFormat="1" ht="12.75" customHeight="1">
      <c r="A792" s="170">
        <v>20</v>
      </c>
      <c r="B792" s="252" t="s">
        <v>175</v>
      </c>
      <c r="C792" s="196">
        <v>36368312.713272</v>
      </c>
      <c r="D792" s="278">
        <v>4215.99973248</v>
      </c>
      <c r="E792" s="141">
        <v>4258.899732479999</v>
      </c>
      <c r="F792" s="255">
        <f t="shared" si="47"/>
        <v>1.0101755224673044</v>
      </c>
      <c r="G792" s="226"/>
    </row>
    <row r="793" spans="1:7" s="172" customFormat="1" ht="12.75" customHeight="1">
      <c r="A793" s="170">
        <v>21</v>
      </c>
      <c r="B793" s="252" t="s">
        <v>176</v>
      </c>
      <c r="C793" s="196">
        <v>118345402</v>
      </c>
      <c r="D793" s="278">
        <v>13995.71745</v>
      </c>
      <c r="E793" s="141">
        <v>14038.61745</v>
      </c>
      <c r="F793" s="255">
        <f t="shared" si="47"/>
        <v>1.003065223355163</v>
      </c>
      <c r="G793" s="226"/>
    </row>
    <row r="794" spans="1:7" s="172" customFormat="1" ht="12.75" customHeight="1">
      <c r="A794" s="170">
        <v>22</v>
      </c>
      <c r="B794" s="252" t="s">
        <v>177</v>
      </c>
      <c r="C794" s="196">
        <v>36783279</v>
      </c>
      <c r="D794" s="278">
        <v>4376.0624</v>
      </c>
      <c r="E794" s="141">
        <v>4418.962399999999</v>
      </c>
      <c r="F794" s="255">
        <f t="shared" si="47"/>
        <v>1.0098033337001775</v>
      </c>
      <c r="G794" s="226"/>
    </row>
    <row r="795" spans="1:7" s="172" customFormat="1" ht="12.75" customHeight="1">
      <c r="A795" s="170">
        <v>23</v>
      </c>
      <c r="B795" s="252" t="s">
        <v>178</v>
      </c>
      <c r="C795" s="196">
        <v>46810697.95999999</v>
      </c>
      <c r="D795" s="278">
        <v>5510.082972</v>
      </c>
      <c r="E795" s="141">
        <v>5530.488971999999</v>
      </c>
      <c r="F795" s="255">
        <f t="shared" si="47"/>
        <v>1.003703392508551</v>
      </c>
      <c r="G795" s="226"/>
    </row>
    <row r="796" spans="1:7" s="172" customFormat="1" ht="12.75" customHeight="1">
      <c r="A796" s="170">
        <v>24</v>
      </c>
      <c r="B796" s="252" t="s">
        <v>179</v>
      </c>
      <c r="C796" s="196">
        <v>156632196.5</v>
      </c>
      <c r="D796" s="278">
        <v>18751.008864999996</v>
      </c>
      <c r="E796" s="141">
        <v>18793.908864999998</v>
      </c>
      <c r="F796" s="255">
        <f t="shared" si="47"/>
        <v>1.0022878768981907</v>
      </c>
      <c r="G796" s="226"/>
    </row>
    <row r="797" spans="1:7" s="172" customFormat="1" ht="12.75" customHeight="1">
      <c r="A797" s="170">
        <v>25</v>
      </c>
      <c r="B797" s="252" t="s">
        <v>180</v>
      </c>
      <c r="C797" s="196">
        <v>38457607.55</v>
      </c>
      <c r="D797" s="278">
        <v>4678.704655</v>
      </c>
      <c r="E797" s="141">
        <v>4721.604654999999</v>
      </c>
      <c r="F797" s="255">
        <f t="shared" si="47"/>
        <v>1.009169204547706</v>
      </c>
      <c r="G797" s="226"/>
    </row>
    <row r="798" spans="1:7" s="172" customFormat="1" ht="12.75" customHeight="1">
      <c r="A798" s="170">
        <v>26</v>
      </c>
      <c r="B798" s="252" t="s">
        <v>181</v>
      </c>
      <c r="C798" s="196">
        <v>23677645</v>
      </c>
      <c r="D798" s="278">
        <v>2787.0348999999997</v>
      </c>
      <c r="E798" s="141">
        <v>2829.9349</v>
      </c>
      <c r="F798" s="255">
        <f t="shared" si="47"/>
        <v>1.0153927028326772</v>
      </c>
      <c r="G798" s="226"/>
    </row>
    <row r="799" spans="1:7" s="172" customFormat="1" ht="12.75" customHeight="1">
      <c r="A799" s="170">
        <v>27</v>
      </c>
      <c r="B799" s="252" t="s">
        <v>182</v>
      </c>
      <c r="C799" s="196">
        <v>64415365.9</v>
      </c>
      <c r="D799" s="278">
        <v>7779.40839</v>
      </c>
      <c r="E799" s="141">
        <v>7822.308389999999</v>
      </c>
      <c r="F799" s="255">
        <f t="shared" si="47"/>
        <v>1.0055145581578087</v>
      </c>
      <c r="G799" s="226"/>
    </row>
    <row r="800" spans="1:7" s="172" customFormat="1" ht="12.75" customHeight="1">
      <c r="A800" s="170">
        <v>28</v>
      </c>
      <c r="B800" s="252" t="s">
        <v>183</v>
      </c>
      <c r="C800" s="196">
        <v>58856958</v>
      </c>
      <c r="D800" s="278">
        <v>7028.9081</v>
      </c>
      <c r="E800" s="141">
        <v>7071.808099999999</v>
      </c>
      <c r="F800" s="255">
        <f t="shared" si="47"/>
        <v>1.0061033661828642</v>
      </c>
      <c r="G800" s="226"/>
    </row>
    <row r="801" spans="1:7" s="172" customFormat="1" ht="12.75" customHeight="1">
      <c r="A801" s="170">
        <v>29</v>
      </c>
      <c r="B801" s="252" t="s">
        <v>184</v>
      </c>
      <c r="C801" s="196">
        <v>12572257</v>
      </c>
      <c r="D801" s="278">
        <v>1535.43095</v>
      </c>
      <c r="E801" s="141">
        <v>1578.33095</v>
      </c>
      <c r="F801" s="255">
        <f t="shared" si="47"/>
        <v>1.027940038593074</v>
      </c>
      <c r="G801" s="226"/>
    </row>
    <row r="802" spans="1:7" s="172" customFormat="1" ht="12.75" customHeight="1">
      <c r="A802" s="170">
        <v>30</v>
      </c>
      <c r="B802" s="252" t="s">
        <v>185</v>
      </c>
      <c r="C802" s="196">
        <v>77591077.8</v>
      </c>
      <c r="D802" s="278">
        <v>9066.31568</v>
      </c>
      <c r="E802" s="141">
        <v>9109.21568</v>
      </c>
      <c r="F802" s="255">
        <f t="shared" si="47"/>
        <v>1.004731800823419</v>
      </c>
      <c r="G802" s="226"/>
    </row>
    <row r="803" spans="1:7" s="172" customFormat="1" ht="12.75" customHeight="1">
      <c r="A803" s="170">
        <v>31</v>
      </c>
      <c r="B803" s="252" t="s">
        <v>186</v>
      </c>
      <c r="C803" s="196">
        <v>108386766</v>
      </c>
      <c r="D803" s="278">
        <v>12945.7305</v>
      </c>
      <c r="E803" s="141">
        <v>12964.3215</v>
      </c>
      <c r="F803" s="255">
        <f t="shared" si="47"/>
        <v>1.0014360719157565</v>
      </c>
      <c r="G803" s="226"/>
    </row>
    <row r="804" spans="1:7" s="172" customFormat="1" ht="12.75" customHeight="1">
      <c r="A804" s="170">
        <v>32</v>
      </c>
      <c r="B804" s="252" t="s">
        <v>187</v>
      </c>
      <c r="C804" s="196">
        <v>45759701.52</v>
      </c>
      <c r="D804" s="278">
        <v>5334.4742400000005</v>
      </c>
      <c r="E804" s="141">
        <v>5377.37424</v>
      </c>
      <c r="F804" s="255">
        <f t="shared" si="47"/>
        <v>1.0080420296490173</v>
      </c>
      <c r="G804" s="226"/>
    </row>
    <row r="805" spans="1:7" s="172" customFormat="1" ht="12.75" customHeight="1">
      <c r="A805" s="170">
        <v>33</v>
      </c>
      <c r="B805" s="252" t="s">
        <v>188</v>
      </c>
      <c r="C805" s="196">
        <v>20161440.05</v>
      </c>
      <c r="D805" s="278">
        <v>2498.7359850000003</v>
      </c>
      <c r="E805" s="141">
        <v>2541.635985</v>
      </c>
      <c r="F805" s="255">
        <f t="shared" si="47"/>
        <v>1.0171686805879172</v>
      </c>
      <c r="G805" s="226"/>
    </row>
    <row r="806" spans="1:7" s="172" customFormat="1" ht="12.75" customHeight="1">
      <c r="A806" s="170">
        <v>34</v>
      </c>
      <c r="B806" s="252" t="s">
        <v>189</v>
      </c>
      <c r="C806" s="196">
        <v>27382354.450000003</v>
      </c>
      <c r="D806" s="278">
        <v>3300.6614600000003</v>
      </c>
      <c r="E806" s="141">
        <v>3343.56146</v>
      </c>
      <c r="F806" s="255">
        <f t="shared" si="47"/>
        <v>1.0129973947706832</v>
      </c>
      <c r="G806" s="226"/>
    </row>
    <row r="807" spans="1:8" s="172" customFormat="1" ht="12.75" customHeight="1">
      <c r="A807" s="170">
        <v>35</v>
      </c>
      <c r="B807" s="252" t="s">
        <v>190</v>
      </c>
      <c r="C807" s="196">
        <v>55735246.92</v>
      </c>
      <c r="D807" s="278">
        <v>6607.307766</v>
      </c>
      <c r="E807" s="141">
        <v>6650.2077659999995</v>
      </c>
      <c r="F807" s="255">
        <f t="shared" si="47"/>
        <v>1.0064928109177471</v>
      </c>
      <c r="G807" s="226"/>
      <c r="H807" s="172" t="s">
        <v>12</v>
      </c>
    </row>
    <row r="808" spans="1:7" s="172" customFormat="1" ht="12.75" customHeight="1">
      <c r="A808" s="224"/>
      <c r="B808" s="225" t="s">
        <v>27</v>
      </c>
      <c r="C808" s="240">
        <v>2023750872.2303364</v>
      </c>
      <c r="D808" s="155">
        <v>241458.9619861935</v>
      </c>
      <c r="E808" s="142">
        <v>240733.77487369353</v>
      </c>
      <c r="F808" s="235">
        <f t="shared" si="47"/>
        <v>0.9969966444544667</v>
      </c>
      <c r="G808" s="226"/>
    </row>
    <row r="809" spans="1:7" s="172" customFormat="1" ht="6.75" customHeight="1">
      <c r="A809" s="279"/>
      <c r="B809" s="271"/>
      <c r="C809" s="272"/>
      <c r="D809" s="272"/>
      <c r="E809" s="273"/>
      <c r="F809" s="274"/>
      <c r="G809" s="275"/>
    </row>
    <row r="810" s="172" customFormat="1" ht="14.25">
      <c r="A810" s="187" t="s">
        <v>255</v>
      </c>
    </row>
    <row r="811" s="172" customFormat="1" ht="11.25" customHeight="1"/>
    <row r="812" s="172" customFormat="1" ht="14.25" customHeight="1">
      <c r="F812" s="189" t="s">
        <v>118</v>
      </c>
    </row>
    <row r="813" spans="1:6" s="172" customFormat="1" ht="57.75" customHeight="1">
      <c r="A813" s="191" t="s">
        <v>30</v>
      </c>
      <c r="B813" s="191" t="s">
        <v>31</v>
      </c>
      <c r="C813" s="276" t="s">
        <v>242</v>
      </c>
      <c r="D813" s="276" t="s">
        <v>67</v>
      </c>
      <c r="E813" s="276" t="s">
        <v>68</v>
      </c>
      <c r="F813" s="191" t="s">
        <v>66</v>
      </c>
    </row>
    <row r="814" spans="1:6" s="172" customFormat="1" ht="15" customHeight="1">
      <c r="A814" s="245">
        <v>1</v>
      </c>
      <c r="B814" s="245">
        <v>2</v>
      </c>
      <c r="C814" s="277">
        <v>3</v>
      </c>
      <c r="D814" s="277">
        <v>4</v>
      </c>
      <c r="E814" s="277">
        <v>5</v>
      </c>
      <c r="F814" s="245">
        <v>6</v>
      </c>
    </row>
    <row r="815" spans="1:7" s="172" customFormat="1" ht="12.75" customHeight="1">
      <c r="A815" s="170">
        <v>1</v>
      </c>
      <c r="B815" s="252" t="s">
        <v>156</v>
      </c>
      <c r="C815" s="196">
        <v>98342178</v>
      </c>
      <c r="D815" s="141">
        <v>5256.4793243</v>
      </c>
      <c r="E815" s="141">
        <v>5256.4793243</v>
      </c>
      <c r="F815" s="280">
        <f aca="true" t="shared" si="48" ref="F815:F850">E815/D815</f>
        <v>1</v>
      </c>
      <c r="G815" s="226"/>
    </row>
    <row r="816" spans="1:7" s="172" customFormat="1" ht="12.75" customHeight="1">
      <c r="A816" s="170">
        <v>2</v>
      </c>
      <c r="B816" s="252" t="s">
        <v>157</v>
      </c>
      <c r="C816" s="196">
        <v>36184642</v>
      </c>
      <c r="D816" s="141">
        <v>1951.6446194</v>
      </c>
      <c r="E816" s="141">
        <v>1951.6446194</v>
      </c>
      <c r="F816" s="280">
        <f t="shared" si="48"/>
        <v>1</v>
      </c>
      <c r="G816" s="226"/>
    </row>
    <row r="817" spans="1:7" s="172" customFormat="1" ht="12.75" customHeight="1">
      <c r="A817" s="170">
        <v>3</v>
      </c>
      <c r="B817" s="252" t="s">
        <v>158</v>
      </c>
      <c r="C817" s="196">
        <v>49070604</v>
      </c>
      <c r="D817" s="141">
        <v>2649.0834786</v>
      </c>
      <c r="E817" s="141">
        <v>2649.0834786000005</v>
      </c>
      <c r="F817" s="280">
        <f t="shared" si="48"/>
        <v>1.0000000000000002</v>
      </c>
      <c r="G817" s="226"/>
    </row>
    <row r="818" spans="1:7" s="172" customFormat="1" ht="12.75" customHeight="1">
      <c r="A818" s="170">
        <v>4</v>
      </c>
      <c r="B818" s="252" t="s">
        <v>159</v>
      </c>
      <c r="C818" s="196">
        <v>88613659.51999992</v>
      </c>
      <c r="D818" s="141">
        <v>4739.916045167996</v>
      </c>
      <c r="E818" s="141">
        <v>4739.916045167996</v>
      </c>
      <c r="F818" s="280">
        <f t="shared" si="48"/>
        <v>1</v>
      </c>
      <c r="G818" s="226"/>
    </row>
    <row r="819" spans="1:7" s="172" customFormat="1" ht="12.75" customHeight="1">
      <c r="A819" s="170">
        <v>5</v>
      </c>
      <c r="B819" s="252" t="s">
        <v>160</v>
      </c>
      <c r="C819" s="196">
        <v>70318662.24</v>
      </c>
      <c r="D819" s="141">
        <v>3730.2616971199996</v>
      </c>
      <c r="E819" s="141">
        <v>3730.26169712</v>
      </c>
      <c r="F819" s="280">
        <f t="shared" si="48"/>
        <v>1.0000000000000002</v>
      </c>
      <c r="G819" s="226"/>
    </row>
    <row r="820" spans="1:7" s="172" customFormat="1" ht="12.75" customHeight="1">
      <c r="A820" s="170">
        <v>6</v>
      </c>
      <c r="B820" s="252" t="s">
        <v>161</v>
      </c>
      <c r="C820" s="196">
        <v>23333226.12</v>
      </c>
      <c r="D820" s="141">
        <v>1267.1361732600003</v>
      </c>
      <c r="E820" s="141">
        <v>1267.13617326</v>
      </c>
      <c r="F820" s="280">
        <f t="shared" si="48"/>
        <v>0.9999999999999998</v>
      </c>
      <c r="G820" s="226"/>
    </row>
    <row r="821" spans="1:7" s="172" customFormat="1" ht="12.75" customHeight="1">
      <c r="A821" s="170">
        <v>7</v>
      </c>
      <c r="B821" s="252" t="s">
        <v>162</v>
      </c>
      <c r="C821" s="196">
        <v>55923931</v>
      </c>
      <c r="D821" s="141">
        <v>2989.1024122999997</v>
      </c>
      <c r="E821" s="141">
        <v>2989.1024122999997</v>
      </c>
      <c r="F821" s="280">
        <f t="shared" si="48"/>
        <v>1</v>
      </c>
      <c r="G821" s="226"/>
    </row>
    <row r="822" spans="1:7" s="172" customFormat="1" ht="12.75" customHeight="1">
      <c r="A822" s="170">
        <v>8</v>
      </c>
      <c r="B822" s="252" t="s">
        <v>163</v>
      </c>
      <c r="C822" s="196">
        <v>35153984.879999995</v>
      </c>
      <c r="D822" s="141">
        <v>1892.112210216</v>
      </c>
      <c r="E822" s="141">
        <v>1892.112210216</v>
      </c>
      <c r="F822" s="280">
        <f t="shared" si="48"/>
        <v>1</v>
      </c>
      <c r="G822" s="226"/>
    </row>
    <row r="823" spans="1:7" s="172" customFormat="1" ht="12.75" customHeight="1">
      <c r="A823" s="170">
        <v>9</v>
      </c>
      <c r="B823" s="252" t="s">
        <v>164</v>
      </c>
      <c r="C823" s="196">
        <v>52380005.84</v>
      </c>
      <c r="D823" s="141">
        <v>2771.3884809640003</v>
      </c>
      <c r="E823" s="141">
        <v>2765.829916964</v>
      </c>
      <c r="F823" s="280">
        <f t="shared" si="48"/>
        <v>0.9979943035636538</v>
      </c>
      <c r="G823" s="226"/>
    </row>
    <row r="824" spans="1:7" s="172" customFormat="1" ht="12.75" customHeight="1">
      <c r="A824" s="170">
        <v>10</v>
      </c>
      <c r="B824" s="252" t="s">
        <v>165</v>
      </c>
      <c r="C824" s="196">
        <v>19293744</v>
      </c>
      <c r="D824" s="141">
        <v>1017.4326623000001</v>
      </c>
      <c r="E824" s="141">
        <v>1017.4326623</v>
      </c>
      <c r="F824" s="255">
        <f t="shared" si="48"/>
        <v>0.9999999999999999</v>
      </c>
      <c r="G824" s="226"/>
    </row>
    <row r="825" spans="1:7" s="172" customFormat="1" ht="12.75" customHeight="1">
      <c r="A825" s="170">
        <v>11</v>
      </c>
      <c r="B825" s="252" t="s">
        <v>166</v>
      </c>
      <c r="C825" s="196">
        <v>23055914</v>
      </c>
      <c r="D825" s="141">
        <v>1239.3286213000001</v>
      </c>
      <c r="E825" s="141">
        <v>1239.3286213000001</v>
      </c>
      <c r="F825" s="255">
        <f t="shared" si="48"/>
        <v>1</v>
      </c>
      <c r="G825" s="226"/>
    </row>
    <row r="826" spans="1:7" s="172" customFormat="1" ht="12.75" customHeight="1">
      <c r="A826" s="170">
        <v>12</v>
      </c>
      <c r="B826" s="252" t="s">
        <v>167</v>
      </c>
      <c r="C826" s="196">
        <v>26430079.15</v>
      </c>
      <c r="D826" s="141">
        <v>1382.482180595</v>
      </c>
      <c r="E826" s="141">
        <v>1382.482180595</v>
      </c>
      <c r="F826" s="255">
        <f t="shared" si="48"/>
        <v>1</v>
      </c>
      <c r="G826" s="226"/>
    </row>
    <row r="827" spans="1:7" s="172" customFormat="1" ht="12.75" customHeight="1">
      <c r="A827" s="170">
        <v>13</v>
      </c>
      <c r="B827" s="252" t="s">
        <v>168</v>
      </c>
      <c r="C827" s="196">
        <v>102777164.562</v>
      </c>
      <c r="D827" s="141">
        <v>5456.8844525202</v>
      </c>
      <c r="E827" s="141">
        <v>5455.2911630202</v>
      </c>
      <c r="F827" s="255">
        <f t="shared" si="48"/>
        <v>0.9997080221298685</v>
      </c>
      <c r="G827" s="226"/>
    </row>
    <row r="828" spans="1:7" s="172" customFormat="1" ht="12.75" customHeight="1">
      <c r="A828" s="170">
        <v>14</v>
      </c>
      <c r="B828" s="252" t="s">
        <v>169</v>
      </c>
      <c r="C828" s="196">
        <v>51167548.599999994</v>
      </c>
      <c r="D828" s="141">
        <v>2710.996450168</v>
      </c>
      <c r="E828" s="141">
        <v>2710.9964501679997</v>
      </c>
      <c r="F828" s="255">
        <f t="shared" si="48"/>
        <v>0.9999999999999998</v>
      </c>
      <c r="G828" s="226"/>
    </row>
    <row r="829" spans="1:7" s="172" customFormat="1" ht="12.75" customHeight="1">
      <c r="A829" s="170">
        <v>15</v>
      </c>
      <c r="B829" s="252" t="s">
        <v>170</v>
      </c>
      <c r="C829" s="196">
        <v>71004951</v>
      </c>
      <c r="D829" s="141">
        <v>3804.9000963</v>
      </c>
      <c r="E829" s="141">
        <v>3804.9000963000003</v>
      </c>
      <c r="F829" s="255">
        <f t="shared" si="48"/>
        <v>1.0000000000000002</v>
      </c>
      <c r="G829" s="226"/>
    </row>
    <row r="830" spans="1:7" s="172" customFormat="1" ht="12.75" customHeight="1">
      <c r="A830" s="170">
        <v>16</v>
      </c>
      <c r="B830" s="252" t="s">
        <v>171</v>
      </c>
      <c r="C830" s="196">
        <v>56291768.46720001</v>
      </c>
      <c r="D830" s="141">
        <v>2989.9097327851205</v>
      </c>
      <c r="E830" s="141">
        <v>2989.90973278512</v>
      </c>
      <c r="F830" s="255">
        <f t="shared" si="48"/>
        <v>0.9999999999999999</v>
      </c>
      <c r="G830" s="226"/>
    </row>
    <row r="831" spans="1:7" s="172" customFormat="1" ht="12.75" customHeight="1">
      <c r="A831" s="170">
        <v>17</v>
      </c>
      <c r="B831" s="252" t="s">
        <v>172</v>
      </c>
      <c r="C831" s="196">
        <v>91849759.4</v>
      </c>
      <c r="D831" s="141">
        <v>5074.709332255001</v>
      </c>
      <c r="E831" s="141">
        <v>5074.709332255001</v>
      </c>
      <c r="F831" s="255">
        <f t="shared" si="48"/>
        <v>1</v>
      </c>
      <c r="G831" s="226"/>
    </row>
    <row r="832" spans="1:7" s="172" customFormat="1" ht="12.75" customHeight="1">
      <c r="A832" s="170">
        <v>18</v>
      </c>
      <c r="B832" s="252" t="s">
        <v>173</v>
      </c>
      <c r="C832" s="196">
        <v>72375111.43786457</v>
      </c>
      <c r="D832" s="141">
        <v>3957.53526772033</v>
      </c>
      <c r="E832" s="141">
        <v>3957.5352677203296</v>
      </c>
      <c r="F832" s="255">
        <f t="shared" si="48"/>
        <v>0.9999999999999999</v>
      </c>
      <c r="G832" s="226"/>
    </row>
    <row r="833" spans="1:7" s="172" customFormat="1" ht="12.75" customHeight="1">
      <c r="A833" s="170">
        <v>19</v>
      </c>
      <c r="B833" s="252" t="s">
        <v>174</v>
      </c>
      <c r="C833" s="196">
        <v>72247612.65</v>
      </c>
      <c r="D833" s="141">
        <v>3784.9890963600005</v>
      </c>
      <c r="E833" s="141">
        <v>3784.98909636</v>
      </c>
      <c r="F833" s="255">
        <f t="shared" si="48"/>
        <v>0.9999999999999999</v>
      </c>
      <c r="G833" s="226"/>
    </row>
    <row r="834" spans="1:8" s="172" customFormat="1" ht="12.75" customHeight="1">
      <c r="A834" s="170">
        <v>20</v>
      </c>
      <c r="B834" s="252" t="s">
        <v>175</v>
      </c>
      <c r="C834" s="196">
        <v>36368312.713272</v>
      </c>
      <c r="D834" s="141">
        <v>1887.6095432287343</v>
      </c>
      <c r="E834" s="141">
        <v>1887.609543228734</v>
      </c>
      <c r="F834" s="255">
        <f t="shared" si="48"/>
        <v>0.9999999999999999</v>
      </c>
      <c r="G834" s="226"/>
      <c r="H834" s="172" t="s">
        <v>12</v>
      </c>
    </row>
    <row r="835" spans="1:7" s="172" customFormat="1" ht="12.75" customHeight="1">
      <c r="A835" s="170">
        <v>21</v>
      </c>
      <c r="B835" s="252" t="s">
        <v>176</v>
      </c>
      <c r="C835" s="196">
        <v>118345402</v>
      </c>
      <c r="D835" s="141">
        <v>6265.7590631</v>
      </c>
      <c r="E835" s="141">
        <v>6265.7590631</v>
      </c>
      <c r="F835" s="255">
        <f t="shared" si="48"/>
        <v>1</v>
      </c>
      <c r="G835" s="226"/>
    </row>
    <row r="836" spans="1:7" s="172" customFormat="1" ht="12.75" customHeight="1">
      <c r="A836" s="170">
        <v>22</v>
      </c>
      <c r="B836" s="252" t="s">
        <v>177</v>
      </c>
      <c r="C836" s="196">
        <v>36783279</v>
      </c>
      <c r="D836" s="141">
        <v>1959.0804862000002</v>
      </c>
      <c r="E836" s="141">
        <v>1959.0804862</v>
      </c>
      <c r="F836" s="255">
        <f t="shared" si="48"/>
        <v>0.9999999999999999</v>
      </c>
      <c r="G836" s="226"/>
    </row>
    <row r="837" spans="1:7" s="172" customFormat="1" ht="12.75" customHeight="1">
      <c r="A837" s="170">
        <v>23</v>
      </c>
      <c r="B837" s="252" t="s">
        <v>178</v>
      </c>
      <c r="C837" s="196">
        <v>46810697.95999999</v>
      </c>
      <c r="D837" s="141">
        <v>2466.859145104</v>
      </c>
      <c r="E837" s="141">
        <v>2456.7968291039997</v>
      </c>
      <c r="F837" s="255">
        <f t="shared" si="48"/>
        <v>0.9959210009943327</v>
      </c>
      <c r="G837" s="226"/>
    </row>
    <row r="838" spans="1:7" s="172" customFormat="1" ht="12.75" customHeight="1">
      <c r="A838" s="170">
        <v>24</v>
      </c>
      <c r="B838" s="252" t="s">
        <v>179</v>
      </c>
      <c r="C838" s="196">
        <v>156632196.5</v>
      </c>
      <c r="D838" s="141">
        <v>8394.27639309</v>
      </c>
      <c r="E838" s="141">
        <v>8394.27639309</v>
      </c>
      <c r="F838" s="255">
        <f t="shared" si="48"/>
        <v>1</v>
      </c>
      <c r="G838" s="226"/>
    </row>
    <row r="839" spans="1:7" s="172" customFormat="1" ht="12.75" customHeight="1">
      <c r="A839" s="170">
        <v>25</v>
      </c>
      <c r="B839" s="252" t="s">
        <v>180</v>
      </c>
      <c r="C839" s="196">
        <v>38457607.55</v>
      </c>
      <c r="D839" s="141">
        <v>2094.3937976400002</v>
      </c>
      <c r="E839" s="141">
        <v>2094.3937976400002</v>
      </c>
      <c r="F839" s="255">
        <f t="shared" si="48"/>
        <v>1</v>
      </c>
      <c r="G839" s="226"/>
    </row>
    <row r="840" spans="1:7" s="172" customFormat="1" ht="12.75" customHeight="1">
      <c r="A840" s="170">
        <v>26</v>
      </c>
      <c r="B840" s="252" t="s">
        <v>181</v>
      </c>
      <c r="C840" s="196">
        <v>23677645</v>
      </c>
      <c r="D840" s="141">
        <v>1247.7530944</v>
      </c>
      <c r="E840" s="141">
        <v>1247.7530944</v>
      </c>
      <c r="F840" s="255">
        <f t="shared" si="48"/>
        <v>1</v>
      </c>
      <c r="G840" s="226"/>
    </row>
    <row r="841" spans="1:7" s="172" customFormat="1" ht="12.75" customHeight="1">
      <c r="A841" s="170">
        <v>27</v>
      </c>
      <c r="B841" s="252" t="s">
        <v>182</v>
      </c>
      <c r="C841" s="196">
        <v>64415365.9</v>
      </c>
      <c r="D841" s="141">
        <v>3482.4992151200004</v>
      </c>
      <c r="E841" s="141">
        <v>3482.4992151200004</v>
      </c>
      <c r="F841" s="255">
        <f t="shared" si="48"/>
        <v>1</v>
      </c>
      <c r="G841" s="226"/>
    </row>
    <row r="842" spans="1:7" s="172" customFormat="1" ht="12.75" customHeight="1">
      <c r="A842" s="170">
        <v>28</v>
      </c>
      <c r="B842" s="252" t="s">
        <v>183</v>
      </c>
      <c r="C842" s="196">
        <v>58856958</v>
      </c>
      <c r="D842" s="141">
        <v>3146.6644042000003</v>
      </c>
      <c r="E842" s="141">
        <v>3146.6644042</v>
      </c>
      <c r="F842" s="255">
        <f t="shared" si="48"/>
        <v>0.9999999999999999</v>
      </c>
      <c r="G842" s="226"/>
    </row>
    <row r="843" spans="1:7" s="172" customFormat="1" ht="12.75" customHeight="1">
      <c r="A843" s="170">
        <v>29</v>
      </c>
      <c r="B843" s="252" t="s">
        <v>184</v>
      </c>
      <c r="C843" s="196">
        <v>12572257</v>
      </c>
      <c r="D843" s="141">
        <v>687.3166550999999</v>
      </c>
      <c r="E843" s="141">
        <v>687.3166551</v>
      </c>
      <c r="F843" s="255">
        <f t="shared" si="48"/>
        <v>1.0000000000000002</v>
      </c>
      <c r="G843" s="226"/>
    </row>
    <row r="844" spans="1:7" s="172" customFormat="1" ht="12.75" customHeight="1">
      <c r="A844" s="170">
        <v>30</v>
      </c>
      <c r="B844" s="252" t="s">
        <v>185</v>
      </c>
      <c r="C844" s="196">
        <v>77591077.8</v>
      </c>
      <c r="D844" s="141">
        <v>4059.0950088399995</v>
      </c>
      <c r="E844" s="141">
        <v>4059.09500884</v>
      </c>
      <c r="F844" s="255">
        <f t="shared" si="48"/>
        <v>1.0000000000000002</v>
      </c>
      <c r="G844" s="226"/>
    </row>
    <row r="845" spans="1:7" s="172" customFormat="1" ht="12.75" customHeight="1">
      <c r="A845" s="170">
        <v>31</v>
      </c>
      <c r="B845" s="252" t="s">
        <v>186</v>
      </c>
      <c r="C845" s="196">
        <v>108386766</v>
      </c>
      <c r="D845" s="141">
        <v>5795.4731562</v>
      </c>
      <c r="E845" s="141">
        <v>5784.5989302</v>
      </c>
      <c r="F845" s="255">
        <f t="shared" si="48"/>
        <v>0.9981236689901036</v>
      </c>
      <c r="G845" s="226"/>
    </row>
    <row r="846" spans="1:7" s="172" customFormat="1" ht="12.75" customHeight="1">
      <c r="A846" s="170">
        <v>32</v>
      </c>
      <c r="B846" s="252" t="s">
        <v>187</v>
      </c>
      <c r="C846" s="196">
        <v>45759701.52</v>
      </c>
      <c r="D846" s="141">
        <v>2388.327451344</v>
      </c>
      <c r="E846" s="141">
        <v>2388.327451344</v>
      </c>
      <c r="F846" s="255">
        <f t="shared" si="48"/>
        <v>1</v>
      </c>
      <c r="G846" s="226"/>
    </row>
    <row r="847" spans="1:7" s="172" customFormat="1" ht="12.75" customHeight="1">
      <c r="A847" s="170">
        <v>33</v>
      </c>
      <c r="B847" s="252" t="s">
        <v>188</v>
      </c>
      <c r="C847" s="196">
        <v>20161440.05</v>
      </c>
      <c r="D847" s="141">
        <v>1118.46853732</v>
      </c>
      <c r="E847" s="141">
        <v>1118.4685373200002</v>
      </c>
      <c r="F847" s="280">
        <f t="shared" si="48"/>
        <v>1.0000000000000002</v>
      </c>
      <c r="G847" s="226"/>
    </row>
    <row r="848" spans="1:7" s="172" customFormat="1" ht="12.75" customHeight="1">
      <c r="A848" s="170">
        <v>34</v>
      </c>
      <c r="B848" s="252" t="s">
        <v>189</v>
      </c>
      <c r="C848" s="196">
        <v>27382354.450000003</v>
      </c>
      <c r="D848" s="141">
        <v>1477.5714820500002</v>
      </c>
      <c r="E848" s="141">
        <v>1477.5714820500002</v>
      </c>
      <c r="F848" s="280">
        <f t="shared" si="48"/>
        <v>1</v>
      </c>
      <c r="G848" s="226"/>
    </row>
    <row r="849" spans="1:7" s="172" customFormat="1" ht="12.75" customHeight="1">
      <c r="A849" s="170">
        <v>35</v>
      </c>
      <c r="B849" s="252" t="s">
        <v>190</v>
      </c>
      <c r="C849" s="196">
        <v>55735246.92</v>
      </c>
      <c r="D849" s="141">
        <v>2958.00631302</v>
      </c>
      <c r="E849" s="141">
        <v>2958.0063130199997</v>
      </c>
      <c r="F849" s="280">
        <f t="shared" si="48"/>
        <v>0.9999999999999999</v>
      </c>
      <c r="G849" s="226"/>
    </row>
    <row r="850" spans="1:8" s="172" customFormat="1" ht="12.75" customHeight="1">
      <c r="A850" s="224"/>
      <c r="B850" s="225" t="s">
        <v>27</v>
      </c>
      <c r="C850" s="198">
        <v>2023750872.2303364</v>
      </c>
      <c r="D850" s="142">
        <v>108095.44722028838</v>
      </c>
      <c r="E850" s="142">
        <v>108067.35768408838</v>
      </c>
      <c r="F850" s="235">
        <f t="shared" si="48"/>
        <v>0.9997401413572696</v>
      </c>
      <c r="G850" s="226"/>
      <c r="H850" s="172" t="s">
        <v>12</v>
      </c>
    </row>
    <row r="851" spans="1:8" s="172" customFormat="1" ht="13.5" customHeight="1">
      <c r="A851" s="270"/>
      <c r="B851" s="271"/>
      <c r="C851" s="272"/>
      <c r="D851" s="272"/>
      <c r="E851" s="273"/>
      <c r="F851" s="274"/>
      <c r="G851" s="275"/>
      <c r="H851" s="172" t="s">
        <v>12</v>
      </c>
    </row>
    <row r="852" spans="1:7" s="172" customFormat="1" ht="13.5" customHeight="1">
      <c r="A852" s="187" t="s">
        <v>69</v>
      </c>
      <c r="B852" s="281"/>
      <c r="C852" s="281"/>
      <c r="D852" s="282"/>
      <c r="E852" s="282"/>
      <c r="F852" s="282"/>
      <c r="G852" s="282"/>
    </row>
    <row r="853" spans="1:7" s="172" customFormat="1" ht="13.5" customHeight="1">
      <c r="A853" s="281"/>
      <c r="B853" s="281"/>
      <c r="C853" s="281"/>
      <c r="D853" s="282"/>
      <c r="E853" s="282"/>
      <c r="F853" s="282"/>
      <c r="G853" s="282"/>
    </row>
    <row r="854" spans="1:7" s="172" customFormat="1" ht="13.5" customHeight="1">
      <c r="A854" s="187" t="s">
        <v>138</v>
      </c>
      <c r="B854" s="281"/>
      <c r="C854" s="281"/>
      <c r="D854" s="282"/>
      <c r="E854" s="282"/>
      <c r="F854" s="282"/>
      <c r="G854" s="282"/>
    </row>
    <row r="855" spans="1:7" s="172" customFormat="1" ht="13.5" customHeight="1">
      <c r="A855" s="187" t="s">
        <v>245</v>
      </c>
      <c r="B855" s="281"/>
      <c r="C855" s="281"/>
      <c r="D855" s="282"/>
      <c r="E855" s="282"/>
      <c r="F855" s="282"/>
      <c r="G855" s="282"/>
    </row>
    <row r="856" spans="1:8" s="172" customFormat="1" ht="36.75" customHeight="1">
      <c r="A856" s="191" t="s">
        <v>37</v>
      </c>
      <c r="B856" s="191" t="s">
        <v>38</v>
      </c>
      <c r="C856" s="191" t="s">
        <v>137</v>
      </c>
      <c r="D856" s="191" t="s">
        <v>110</v>
      </c>
      <c r="E856" s="191" t="s">
        <v>112</v>
      </c>
      <c r="F856" s="283"/>
      <c r="G856" s="284"/>
      <c r="H856" s="172" t="s">
        <v>12</v>
      </c>
    </row>
    <row r="857" spans="1:7" s="172" customFormat="1" ht="14.25">
      <c r="A857" s="285">
        <v>1</v>
      </c>
      <c r="B857" s="285">
        <v>2</v>
      </c>
      <c r="C857" s="285">
        <v>3</v>
      </c>
      <c r="D857" s="285">
        <v>4</v>
      </c>
      <c r="E857" s="285" t="s">
        <v>111</v>
      </c>
      <c r="F857" s="286"/>
      <c r="G857" s="286"/>
    </row>
    <row r="858" spans="1:7" s="172" customFormat="1" ht="12.75" customHeight="1">
      <c r="A858" s="170">
        <v>1</v>
      </c>
      <c r="B858" s="252" t="s">
        <v>156</v>
      </c>
      <c r="C858" s="265">
        <v>9554</v>
      </c>
      <c r="D858" s="265">
        <v>9457</v>
      </c>
      <c r="E858" s="265">
        <f>D858-C858</f>
        <v>-97</v>
      </c>
      <c r="F858" s="287"/>
      <c r="G858" s="269"/>
    </row>
    <row r="859" spans="1:7" s="172" customFormat="1" ht="12.75" customHeight="1">
      <c r="A859" s="170">
        <v>2</v>
      </c>
      <c r="B859" s="252" t="s">
        <v>157</v>
      </c>
      <c r="C859" s="265">
        <v>3257</v>
      </c>
      <c r="D859" s="265">
        <v>3257</v>
      </c>
      <c r="E859" s="265">
        <f aca="true" t="shared" si="49" ref="E859:E893">D859-C859</f>
        <v>0</v>
      </c>
      <c r="F859" s="287"/>
      <c r="G859" s="269"/>
    </row>
    <row r="860" spans="1:7" s="172" customFormat="1" ht="12.75" customHeight="1">
      <c r="A860" s="170">
        <v>3</v>
      </c>
      <c r="B860" s="252" t="s">
        <v>158</v>
      </c>
      <c r="C860" s="265">
        <v>4461</v>
      </c>
      <c r="D860" s="265">
        <v>4461</v>
      </c>
      <c r="E860" s="265">
        <f t="shared" si="49"/>
        <v>0</v>
      </c>
      <c r="F860" s="287"/>
      <c r="G860" s="269"/>
    </row>
    <row r="861" spans="1:7" s="172" customFormat="1" ht="12.75" customHeight="1">
      <c r="A861" s="170">
        <v>4</v>
      </c>
      <c r="B861" s="252" t="s">
        <v>159</v>
      </c>
      <c r="C861" s="265">
        <v>8010</v>
      </c>
      <c r="D861" s="265">
        <v>7580</v>
      </c>
      <c r="E861" s="265">
        <f t="shared" si="49"/>
        <v>-430</v>
      </c>
      <c r="F861" s="287"/>
      <c r="G861" s="269"/>
    </row>
    <row r="862" spans="1:7" s="172" customFormat="1" ht="12.75" customHeight="1">
      <c r="A862" s="170">
        <v>5</v>
      </c>
      <c r="B862" s="252" t="s">
        <v>160</v>
      </c>
      <c r="C862" s="265">
        <v>6846</v>
      </c>
      <c r="D862" s="265">
        <v>6456</v>
      </c>
      <c r="E862" s="265">
        <f t="shared" si="49"/>
        <v>-390</v>
      </c>
      <c r="F862" s="287"/>
      <c r="G862" s="269"/>
    </row>
    <row r="863" spans="1:7" s="172" customFormat="1" ht="12.75" customHeight="1">
      <c r="A863" s="170">
        <v>6</v>
      </c>
      <c r="B863" s="252" t="s">
        <v>161</v>
      </c>
      <c r="C863" s="265">
        <v>2256</v>
      </c>
      <c r="D863" s="265">
        <v>2256</v>
      </c>
      <c r="E863" s="265">
        <f t="shared" si="49"/>
        <v>0</v>
      </c>
      <c r="F863" s="287"/>
      <c r="G863" s="269"/>
    </row>
    <row r="864" spans="1:7" s="172" customFormat="1" ht="12.75" customHeight="1">
      <c r="A864" s="170">
        <v>7</v>
      </c>
      <c r="B864" s="252" t="s">
        <v>162</v>
      </c>
      <c r="C864" s="265">
        <v>4609</v>
      </c>
      <c r="D864" s="265">
        <v>4548</v>
      </c>
      <c r="E864" s="265">
        <f t="shared" si="49"/>
        <v>-61</v>
      </c>
      <c r="F864" s="287"/>
      <c r="G864" s="269"/>
    </row>
    <row r="865" spans="1:7" s="172" customFormat="1" ht="12.75" customHeight="1">
      <c r="A865" s="170">
        <v>8</v>
      </c>
      <c r="B865" s="252" t="s">
        <v>163</v>
      </c>
      <c r="C865" s="265">
        <v>4165</v>
      </c>
      <c r="D865" s="265">
        <v>4165</v>
      </c>
      <c r="E865" s="265">
        <f t="shared" si="49"/>
        <v>0</v>
      </c>
      <c r="F865" s="287"/>
      <c r="G865" s="269"/>
    </row>
    <row r="866" spans="1:7" s="172" customFormat="1" ht="12.75" customHeight="1">
      <c r="A866" s="170">
        <v>9</v>
      </c>
      <c r="B866" s="252" t="s">
        <v>164</v>
      </c>
      <c r="C866" s="265">
        <v>3428</v>
      </c>
      <c r="D866" s="265">
        <v>3428</v>
      </c>
      <c r="E866" s="265">
        <f t="shared" si="49"/>
        <v>0</v>
      </c>
      <c r="F866" s="287"/>
      <c r="G866" s="269"/>
    </row>
    <row r="867" spans="1:7" s="172" customFormat="1" ht="12.75" customHeight="1">
      <c r="A867" s="170">
        <v>10</v>
      </c>
      <c r="B867" s="252" t="s">
        <v>165</v>
      </c>
      <c r="C867" s="265">
        <v>3435</v>
      </c>
      <c r="D867" s="265">
        <v>3435</v>
      </c>
      <c r="E867" s="265">
        <f t="shared" si="49"/>
        <v>0</v>
      </c>
      <c r="F867" s="287"/>
      <c r="G867" s="269"/>
    </row>
    <row r="868" spans="1:7" s="172" customFormat="1" ht="12.75" customHeight="1">
      <c r="A868" s="170">
        <v>11</v>
      </c>
      <c r="B868" s="252" t="s">
        <v>166</v>
      </c>
      <c r="C868" s="265">
        <v>2560</v>
      </c>
      <c r="D868" s="265">
        <v>2560</v>
      </c>
      <c r="E868" s="265">
        <f t="shared" si="49"/>
        <v>0</v>
      </c>
      <c r="F868" s="287"/>
      <c r="G868" s="269"/>
    </row>
    <row r="869" spans="1:7" s="172" customFormat="1" ht="12.75" customHeight="1">
      <c r="A869" s="170">
        <v>12</v>
      </c>
      <c r="B869" s="252" t="s">
        <v>167</v>
      </c>
      <c r="C869" s="265">
        <v>2327</v>
      </c>
      <c r="D869" s="265">
        <v>2305</v>
      </c>
      <c r="E869" s="265">
        <f t="shared" si="49"/>
        <v>-22</v>
      </c>
      <c r="F869" s="287"/>
      <c r="G869" s="269"/>
    </row>
    <row r="870" spans="1:7" s="172" customFormat="1" ht="12.75" customHeight="1">
      <c r="A870" s="170">
        <v>13</v>
      </c>
      <c r="B870" s="252" t="s">
        <v>168</v>
      </c>
      <c r="C870" s="265">
        <v>6774</v>
      </c>
      <c r="D870" s="265">
        <v>6274</v>
      </c>
      <c r="E870" s="265">
        <f t="shared" si="49"/>
        <v>-500</v>
      </c>
      <c r="F870" s="287"/>
      <c r="G870" s="269"/>
    </row>
    <row r="871" spans="1:7" s="172" customFormat="1" ht="12.75" customHeight="1">
      <c r="A871" s="170">
        <v>14</v>
      </c>
      <c r="B871" s="252" t="s">
        <v>169</v>
      </c>
      <c r="C871" s="265">
        <v>4185</v>
      </c>
      <c r="D871" s="265">
        <v>4138</v>
      </c>
      <c r="E871" s="265">
        <f t="shared" si="49"/>
        <v>-47</v>
      </c>
      <c r="F871" s="287"/>
      <c r="G871" s="269"/>
    </row>
    <row r="872" spans="1:7" s="172" customFormat="1" ht="12.75" customHeight="1">
      <c r="A872" s="170">
        <v>15</v>
      </c>
      <c r="B872" s="252" t="s">
        <v>170</v>
      </c>
      <c r="C872" s="265">
        <v>6264</v>
      </c>
      <c r="D872" s="265">
        <v>5996</v>
      </c>
      <c r="E872" s="265">
        <f t="shared" si="49"/>
        <v>-268</v>
      </c>
      <c r="F872" s="287"/>
      <c r="G872" s="269"/>
    </row>
    <row r="873" spans="1:7" s="172" customFormat="1" ht="12.75" customHeight="1">
      <c r="A873" s="170">
        <v>16</v>
      </c>
      <c r="B873" s="252" t="s">
        <v>171</v>
      </c>
      <c r="C873" s="265">
        <v>5163</v>
      </c>
      <c r="D873" s="265">
        <v>5163</v>
      </c>
      <c r="E873" s="265">
        <f t="shared" si="49"/>
        <v>0</v>
      </c>
      <c r="F873" s="287"/>
      <c r="G873" s="269"/>
    </row>
    <row r="874" spans="1:7" s="172" customFormat="1" ht="12.75" customHeight="1">
      <c r="A874" s="170">
        <v>17</v>
      </c>
      <c r="B874" s="252" t="s">
        <v>172</v>
      </c>
      <c r="C874" s="265">
        <v>5306</v>
      </c>
      <c r="D874" s="265">
        <v>5204</v>
      </c>
      <c r="E874" s="265">
        <f t="shared" si="49"/>
        <v>-102</v>
      </c>
      <c r="F874" s="287"/>
      <c r="G874" s="269"/>
    </row>
    <row r="875" spans="1:8" s="172" customFormat="1" ht="12.75" customHeight="1">
      <c r="A875" s="170">
        <v>18</v>
      </c>
      <c r="B875" s="252" t="s">
        <v>173</v>
      </c>
      <c r="C875" s="265">
        <v>5667</v>
      </c>
      <c r="D875" s="265">
        <v>5667</v>
      </c>
      <c r="E875" s="265">
        <f t="shared" si="49"/>
        <v>0</v>
      </c>
      <c r="F875" s="287"/>
      <c r="G875" s="269"/>
      <c r="H875" s="172" t="s">
        <v>12</v>
      </c>
    </row>
    <row r="876" spans="1:7" s="172" customFormat="1" ht="12.75" customHeight="1">
      <c r="A876" s="170">
        <v>19</v>
      </c>
      <c r="B876" s="252" t="s">
        <v>174</v>
      </c>
      <c r="C876" s="265">
        <v>6004</v>
      </c>
      <c r="D876" s="265">
        <v>5948</v>
      </c>
      <c r="E876" s="265">
        <f t="shared" si="49"/>
        <v>-56</v>
      </c>
      <c r="F876" s="287"/>
      <c r="G876" s="269"/>
    </row>
    <row r="877" spans="1:7" s="172" customFormat="1" ht="12.75" customHeight="1">
      <c r="A877" s="170">
        <v>20</v>
      </c>
      <c r="B877" s="252" t="s">
        <v>175</v>
      </c>
      <c r="C877" s="265">
        <v>4106</v>
      </c>
      <c r="D877" s="265">
        <v>3489</v>
      </c>
      <c r="E877" s="265">
        <f t="shared" si="49"/>
        <v>-617</v>
      </c>
      <c r="F877" s="287"/>
      <c r="G877" s="269"/>
    </row>
    <row r="878" spans="1:7" s="172" customFormat="1" ht="12.75" customHeight="1">
      <c r="A878" s="170">
        <v>21</v>
      </c>
      <c r="B878" s="252" t="s">
        <v>176</v>
      </c>
      <c r="C878" s="265">
        <v>9613</v>
      </c>
      <c r="D878" s="265">
        <v>9280</v>
      </c>
      <c r="E878" s="265">
        <f t="shared" si="49"/>
        <v>-333</v>
      </c>
      <c r="F878" s="287"/>
      <c r="G878" s="269"/>
    </row>
    <row r="879" spans="1:7" s="172" customFormat="1" ht="12.75" customHeight="1">
      <c r="A879" s="170">
        <v>22</v>
      </c>
      <c r="B879" s="252" t="s">
        <v>177</v>
      </c>
      <c r="C879" s="265">
        <v>3327</v>
      </c>
      <c r="D879" s="265">
        <v>3327</v>
      </c>
      <c r="E879" s="265">
        <f t="shared" si="49"/>
        <v>0</v>
      </c>
      <c r="F879" s="287"/>
      <c r="G879" s="269"/>
    </row>
    <row r="880" spans="1:7" s="172" customFormat="1" ht="12.75" customHeight="1">
      <c r="A880" s="170">
        <v>23</v>
      </c>
      <c r="B880" s="252" t="s">
        <v>178</v>
      </c>
      <c r="C880" s="265">
        <v>3452</v>
      </c>
      <c r="D880" s="265">
        <v>3386</v>
      </c>
      <c r="E880" s="265">
        <f t="shared" si="49"/>
        <v>-66</v>
      </c>
      <c r="F880" s="287"/>
      <c r="G880" s="269"/>
    </row>
    <row r="881" spans="1:7" s="172" customFormat="1" ht="12.75" customHeight="1">
      <c r="A881" s="170">
        <v>24</v>
      </c>
      <c r="B881" s="252" t="s">
        <v>179</v>
      </c>
      <c r="C881" s="265">
        <v>9525</v>
      </c>
      <c r="D881" s="265">
        <v>9525</v>
      </c>
      <c r="E881" s="265">
        <f t="shared" si="49"/>
        <v>0</v>
      </c>
      <c r="F881" s="287"/>
      <c r="G881" s="269"/>
    </row>
    <row r="882" spans="1:7" s="172" customFormat="1" ht="12.75" customHeight="1">
      <c r="A882" s="170">
        <v>25</v>
      </c>
      <c r="B882" s="252" t="s">
        <v>180</v>
      </c>
      <c r="C882" s="265">
        <v>5220</v>
      </c>
      <c r="D882" s="265">
        <v>5004</v>
      </c>
      <c r="E882" s="265">
        <f t="shared" si="49"/>
        <v>-216</v>
      </c>
      <c r="F882" s="287"/>
      <c r="G882" s="269"/>
    </row>
    <row r="883" spans="1:7" s="172" customFormat="1" ht="12.75" customHeight="1">
      <c r="A883" s="170">
        <v>26</v>
      </c>
      <c r="B883" s="252" t="s">
        <v>181</v>
      </c>
      <c r="C883" s="265">
        <v>5059</v>
      </c>
      <c r="D883" s="265">
        <v>4474</v>
      </c>
      <c r="E883" s="265">
        <f t="shared" si="49"/>
        <v>-585</v>
      </c>
      <c r="F883" s="287"/>
      <c r="G883" s="269"/>
    </row>
    <row r="884" spans="1:7" s="172" customFormat="1" ht="12.75" customHeight="1">
      <c r="A884" s="170">
        <v>27</v>
      </c>
      <c r="B884" s="252" t="s">
        <v>182</v>
      </c>
      <c r="C884" s="265">
        <v>5021</v>
      </c>
      <c r="D884" s="265">
        <v>4972</v>
      </c>
      <c r="E884" s="265">
        <f t="shared" si="49"/>
        <v>-49</v>
      </c>
      <c r="F884" s="287"/>
      <c r="G884" s="269"/>
    </row>
    <row r="885" spans="1:7" s="172" customFormat="1" ht="12.75" customHeight="1">
      <c r="A885" s="170">
        <v>28</v>
      </c>
      <c r="B885" s="252" t="s">
        <v>183</v>
      </c>
      <c r="C885" s="265">
        <v>6234</v>
      </c>
      <c r="D885" s="265">
        <v>6138</v>
      </c>
      <c r="E885" s="265">
        <f t="shared" si="49"/>
        <v>-96</v>
      </c>
      <c r="F885" s="287"/>
      <c r="G885" s="269"/>
    </row>
    <row r="886" spans="1:7" s="172" customFormat="1" ht="12.75" customHeight="1">
      <c r="A886" s="170">
        <v>29</v>
      </c>
      <c r="B886" s="252" t="s">
        <v>184</v>
      </c>
      <c r="C886" s="265">
        <v>2629</v>
      </c>
      <c r="D886" s="265">
        <v>2343</v>
      </c>
      <c r="E886" s="265">
        <f t="shared" si="49"/>
        <v>-286</v>
      </c>
      <c r="F886" s="287"/>
      <c r="G886" s="269" t="s">
        <v>12</v>
      </c>
    </row>
    <row r="887" spans="1:7" s="172" customFormat="1" ht="12.75" customHeight="1">
      <c r="A887" s="170">
        <v>30</v>
      </c>
      <c r="B887" s="252" t="s">
        <v>185</v>
      </c>
      <c r="C887" s="265">
        <v>8835</v>
      </c>
      <c r="D887" s="265">
        <v>8235</v>
      </c>
      <c r="E887" s="265">
        <f t="shared" si="49"/>
        <v>-600</v>
      </c>
      <c r="F887" s="287" t="s">
        <v>12</v>
      </c>
      <c r="G887" s="269"/>
    </row>
    <row r="888" spans="1:7" s="172" customFormat="1" ht="12.75" customHeight="1">
      <c r="A888" s="170">
        <v>31</v>
      </c>
      <c r="B888" s="252" t="s">
        <v>186</v>
      </c>
      <c r="C888" s="265">
        <v>4196</v>
      </c>
      <c r="D888" s="265">
        <v>4187</v>
      </c>
      <c r="E888" s="265">
        <f t="shared" si="49"/>
        <v>-9</v>
      </c>
      <c r="F888" s="287"/>
      <c r="G888" s="269"/>
    </row>
    <row r="889" spans="1:7" s="172" customFormat="1" ht="12.75" customHeight="1">
      <c r="A889" s="170">
        <v>32</v>
      </c>
      <c r="B889" s="252" t="s">
        <v>187</v>
      </c>
      <c r="C889" s="265">
        <v>3778</v>
      </c>
      <c r="D889" s="265">
        <v>3515</v>
      </c>
      <c r="E889" s="265">
        <f t="shared" si="49"/>
        <v>-263</v>
      </c>
      <c r="F889" s="287"/>
      <c r="G889" s="269" t="s">
        <v>12</v>
      </c>
    </row>
    <row r="890" spans="1:7" s="172" customFormat="1" ht="12.75" customHeight="1">
      <c r="A890" s="170">
        <v>33</v>
      </c>
      <c r="B890" s="252" t="s">
        <v>188</v>
      </c>
      <c r="C890" s="265">
        <v>2311</v>
      </c>
      <c r="D890" s="265">
        <v>2311</v>
      </c>
      <c r="E890" s="265">
        <f t="shared" si="49"/>
        <v>0</v>
      </c>
      <c r="F890" s="287"/>
      <c r="G890" s="269"/>
    </row>
    <row r="891" spans="1:7" s="172" customFormat="1" ht="12.75" customHeight="1">
      <c r="A891" s="170">
        <v>34</v>
      </c>
      <c r="B891" s="252" t="s">
        <v>189</v>
      </c>
      <c r="C891" s="265">
        <v>2708</v>
      </c>
      <c r="D891" s="265">
        <v>2211</v>
      </c>
      <c r="E891" s="265">
        <f t="shared" si="49"/>
        <v>-497</v>
      </c>
      <c r="F891" s="287"/>
      <c r="G891" s="269"/>
    </row>
    <row r="892" spans="1:7" s="172" customFormat="1" ht="12.75" customHeight="1">
      <c r="A892" s="170">
        <v>35</v>
      </c>
      <c r="B892" s="252" t="s">
        <v>190</v>
      </c>
      <c r="C892" s="265">
        <v>5216</v>
      </c>
      <c r="D892" s="265">
        <v>5236</v>
      </c>
      <c r="E892" s="265">
        <f t="shared" si="49"/>
        <v>20</v>
      </c>
      <c r="F892" s="287"/>
      <c r="G892" s="269"/>
    </row>
    <row r="893" spans="1:9" s="172" customFormat="1" ht="15" customHeight="1">
      <c r="A893" s="224"/>
      <c r="B893" s="225" t="s">
        <v>27</v>
      </c>
      <c r="C893" s="288">
        <v>175336</v>
      </c>
      <c r="D893" s="288">
        <v>169931</v>
      </c>
      <c r="E893" s="288">
        <f t="shared" si="49"/>
        <v>-5405</v>
      </c>
      <c r="F893" s="289"/>
      <c r="G893" s="290"/>
      <c r="I893" s="226">
        <f>D893/C893</f>
        <v>0.9691734726468039</v>
      </c>
    </row>
    <row r="894" spans="1:7" s="172" customFormat="1" ht="15" customHeight="1">
      <c r="A894" s="291"/>
      <c r="B894" s="292"/>
      <c r="C894" s="161"/>
      <c r="D894" s="293"/>
      <c r="E894" s="293"/>
      <c r="F894" s="293"/>
      <c r="G894" s="290"/>
    </row>
    <row r="895" spans="1:7" s="172" customFormat="1" ht="15" customHeight="1">
      <c r="A895" s="291"/>
      <c r="B895" s="292"/>
      <c r="C895" s="161"/>
      <c r="D895" s="293"/>
      <c r="E895" s="293"/>
      <c r="F895" s="293"/>
      <c r="G895" s="290"/>
    </row>
    <row r="896" spans="1:7" s="172" customFormat="1" ht="13.5" customHeight="1">
      <c r="A896" s="187" t="s">
        <v>70</v>
      </c>
      <c r="B896" s="281"/>
      <c r="C896" s="281"/>
      <c r="D896" s="282"/>
      <c r="E896" s="282"/>
      <c r="F896" s="282"/>
      <c r="G896" s="282"/>
    </row>
    <row r="897" spans="1:7" s="172" customFormat="1" ht="13.5" customHeight="1">
      <c r="A897" s="187" t="s">
        <v>243</v>
      </c>
      <c r="B897" s="281"/>
      <c r="C897" s="281"/>
      <c r="D897" s="282"/>
      <c r="E897" s="282"/>
      <c r="F897" s="282"/>
      <c r="G897" s="282"/>
    </row>
    <row r="898" spans="1:7" s="172" customFormat="1" ht="42" customHeight="1">
      <c r="A898" s="195" t="s">
        <v>37</v>
      </c>
      <c r="B898" s="195" t="s">
        <v>38</v>
      </c>
      <c r="C898" s="195" t="s">
        <v>139</v>
      </c>
      <c r="D898" s="195" t="s">
        <v>244</v>
      </c>
      <c r="E898" s="195" t="s">
        <v>71</v>
      </c>
      <c r="F898" s="195" t="s">
        <v>72</v>
      </c>
      <c r="G898" s="195" t="s">
        <v>73</v>
      </c>
    </row>
    <row r="899" spans="1:7" s="172" customFormat="1" ht="14.25">
      <c r="A899" s="285">
        <v>1</v>
      </c>
      <c r="B899" s="285">
        <v>2</v>
      </c>
      <c r="C899" s="285">
        <v>3</v>
      </c>
      <c r="D899" s="285">
        <v>4</v>
      </c>
      <c r="E899" s="285">
        <v>5</v>
      </c>
      <c r="F899" s="285">
        <v>6</v>
      </c>
      <c r="G899" s="285">
        <v>7</v>
      </c>
    </row>
    <row r="900" spans="1:7" s="172" customFormat="1" ht="12.75" customHeight="1">
      <c r="A900" s="170">
        <v>1</v>
      </c>
      <c r="B900" s="252" t="s">
        <v>156</v>
      </c>
      <c r="C900" s="169">
        <v>1433.1</v>
      </c>
      <c r="D900" s="169">
        <v>4.997500000000002</v>
      </c>
      <c r="E900" s="169">
        <v>1428.1025</v>
      </c>
      <c r="F900" s="169">
        <f aca="true" t="shared" si="50" ref="F900:F917">D900+E900</f>
        <v>1433.1</v>
      </c>
      <c r="G900" s="179">
        <f aca="true" t="shared" si="51" ref="G900:G917">F900/C900</f>
        <v>1</v>
      </c>
    </row>
    <row r="901" spans="1:7" s="172" customFormat="1" ht="12.75" customHeight="1">
      <c r="A901" s="170">
        <v>2</v>
      </c>
      <c r="B901" s="252" t="s">
        <v>157</v>
      </c>
      <c r="C901" s="169">
        <v>488.54999999999995</v>
      </c>
      <c r="D901" s="169">
        <v>-107.23999999999998</v>
      </c>
      <c r="E901" s="169">
        <v>595.79</v>
      </c>
      <c r="F901" s="169">
        <f t="shared" si="50"/>
        <v>488.54999999999995</v>
      </c>
      <c r="G901" s="179">
        <f t="shared" si="51"/>
        <v>1</v>
      </c>
    </row>
    <row r="902" spans="1:7" s="172" customFormat="1" ht="12.75" customHeight="1">
      <c r="A902" s="170">
        <v>3</v>
      </c>
      <c r="B902" s="252" t="s">
        <v>158</v>
      </c>
      <c r="C902" s="169">
        <v>669.15</v>
      </c>
      <c r="D902" s="169">
        <v>97.74560000000005</v>
      </c>
      <c r="E902" s="169">
        <v>571.4043999999999</v>
      </c>
      <c r="F902" s="169">
        <f t="shared" si="50"/>
        <v>669.15</v>
      </c>
      <c r="G902" s="179">
        <f t="shared" si="51"/>
        <v>1</v>
      </c>
    </row>
    <row r="903" spans="1:7" s="172" customFormat="1" ht="12.75" customHeight="1">
      <c r="A903" s="170">
        <v>4</v>
      </c>
      <c r="B903" s="252" t="s">
        <v>159</v>
      </c>
      <c r="C903" s="169">
        <v>1201.5</v>
      </c>
      <c r="D903" s="169">
        <v>183.5092</v>
      </c>
      <c r="E903" s="169">
        <v>1017.9908</v>
      </c>
      <c r="F903" s="169">
        <f t="shared" si="50"/>
        <v>1201.5</v>
      </c>
      <c r="G903" s="179">
        <f t="shared" si="51"/>
        <v>1</v>
      </c>
    </row>
    <row r="904" spans="1:7" s="172" customFormat="1" ht="12.75" customHeight="1">
      <c r="A904" s="170">
        <v>5</v>
      </c>
      <c r="B904" s="252" t="s">
        <v>160</v>
      </c>
      <c r="C904" s="169">
        <v>1026.9</v>
      </c>
      <c r="D904" s="169">
        <v>-8.409999999999997</v>
      </c>
      <c r="E904" s="169">
        <v>1035.31</v>
      </c>
      <c r="F904" s="169">
        <f t="shared" si="50"/>
        <v>1026.8999999999999</v>
      </c>
      <c r="G904" s="179">
        <f t="shared" si="51"/>
        <v>0.9999999999999998</v>
      </c>
    </row>
    <row r="905" spans="1:7" s="172" customFormat="1" ht="12.75" customHeight="1">
      <c r="A905" s="170">
        <v>6</v>
      </c>
      <c r="B905" s="252" t="s">
        <v>161</v>
      </c>
      <c r="C905" s="169">
        <v>338.4</v>
      </c>
      <c r="D905" s="169">
        <v>-28.75</v>
      </c>
      <c r="E905" s="169">
        <v>367.15</v>
      </c>
      <c r="F905" s="169">
        <f t="shared" si="50"/>
        <v>338.4</v>
      </c>
      <c r="G905" s="179">
        <f t="shared" si="51"/>
        <v>1</v>
      </c>
    </row>
    <row r="906" spans="1:7" s="172" customFormat="1" ht="12.75" customHeight="1">
      <c r="A906" s="170">
        <v>7</v>
      </c>
      <c r="B906" s="252" t="s">
        <v>162</v>
      </c>
      <c r="C906" s="169">
        <v>691.3499999999999</v>
      </c>
      <c r="D906" s="169">
        <v>314.54456</v>
      </c>
      <c r="E906" s="169">
        <v>376.80544</v>
      </c>
      <c r="F906" s="169">
        <f t="shared" si="50"/>
        <v>691.3499999999999</v>
      </c>
      <c r="G906" s="179">
        <f t="shared" si="51"/>
        <v>1</v>
      </c>
    </row>
    <row r="907" spans="1:7" s="172" customFormat="1" ht="12.75" customHeight="1">
      <c r="A907" s="170">
        <v>8</v>
      </c>
      <c r="B907" s="252" t="s">
        <v>163</v>
      </c>
      <c r="C907" s="169">
        <v>624.75</v>
      </c>
      <c r="D907" s="169">
        <v>241.63999999999996</v>
      </c>
      <c r="E907" s="169">
        <v>383.11</v>
      </c>
      <c r="F907" s="169">
        <f t="shared" si="50"/>
        <v>624.75</v>
      </c>
      <c r="G907" s="179">
        <f t="shared" si="51"/>
        <v>1</v>
      </c>
    </row>
    <row r="908" spans="1:7" s="172" customFormat="1" ht="12.75" customHeight="1">
      <c r="A908" s="170">
        <v>9</v>
      </c>
      <c r="B908" s="252" t="s">
        <v>164</v>
      </c>
      <c r="C908" s="169">
        <v>514.1999999999999</v>
      </c>
      <c r="D908" s="169">
        <v>-410.25624000000005</v>
      </c>
      <c r="E908" s="169">
        <v>924.45624</v>
      </c>
      <c r="F908" s="169">
        <f t="shared" si="50"/>
        <v>514.1999999999999</v>
      </c>
      <c r="G908" s="179">
        <f t="shared" si="51"/>
        <v>1</v>
      </c>
    </row>
    <row r="909" spans="1:7" s="172" customFormat="1" ht="12.75" customHeight="1">
      <c r="A909" s="170">
        <v>10</v>
      </c>
      <c r="B909" s="252" t="s">
        <v>165</v>
      </c>
      <c r="C909" s="169">
        <v>515.25</v>
      </c>
      <c r="D909" s="169">
        <v>37.606599999999986</v>
      </c>
      <c r="E909" s="169">
        <v>477.6434</v>
      </c>
      <c r="F909" s="169">
        <f t="shared" si="50"/>
        <v>515.25</v>
      </c>
      <c r="G909" s="179">
        <f t="shared" si="51"/>
        <v>1</v>
      </c>
    </row>
    <row r="910" spans="1:7" s="172" customFormat="1" ht="12.75" customHeight="1">
      <c r="A910" s="170">
        <v>11</v>
      </c>
      <c r="B910" s="252" t="s">
        <v>166</v>
      </c>
      <c r="C910" s="169">
        <v>384</v>
      </c>
      <c r="D910" s="169">
        <v>8.429999999999993</v>
      </c>
      <c r="E910" s="169">
        <v>375.57</v>
      </c>
      <c r="F910" s="169">
        <f t="shared" si="50"/>
        <v>384</v>
      </c>
      <c r="G910" s="179">
        <f t="shared" si="51"/>
        <v>1</v>
      </c>
    </row>
    <row r="911" spans="1:7" s="172" customFormat="1" ht="12.75" customHeight="1">
      <c r="A911" s="170">
        <v>12</v>
      </c>
      <c r="B911" s="252" t="s">
        <v>167</v>
      </c>
      <c r="C911" s="169">
        <v>349.04999999999995</v>
      </c>
      <c r="D911" s="169">
        <v>-5.892000000000024</v>
      </c>
      <c r="E911" s="169">
        <v>354.942</v>
      </c>
      <c r="F911" s="169">
        <f t="shared" si="50"/>
        <v>349.04999999999995</v>
      </c>
      <c r="G911" s="179">
        <f t="shared" si="51"/>
        <v>1</v>
      </c>
    </row>
    <row r="912" spans="1:7" s="172" customFormat="1" ht="12.75" customHeight="1">
      <c r="A912" s="170">
        <v>13</v>
      </c>
      <c r="B912" s="252" t="s">
        <v>168</v>
      </c>
      <c r="C912" s="169">
        <v>1016.0999999999999</v>
      </c>
      <c r="D912" s="169">
        <v>40.5841200000001</v>
      </c>
      <c r="E912" s="169">
        <v>975.5158799999998</v>
      </c>
      <c r="F912" s="169">
        <f t="shared" si="50"/>
        <v>1016.0999999999999</v>
      </c>
      <c r="G912" s="179">
        <f t="shared" si="51"/>
        <v>1</v>
      </c>
    </row>
    <row r="913" spans="1:7" s="172" customFormat="1" ht="12.75" customHeight="1">
      <c r="A913" s="170">
        <v>14</v>
      </c>
      <c r="B913" s="252" t="s">
        <v>169</v>
      </c>
      <c r="C913" s="169">
        <v>627.75</v>
      </c>
      <c r="D913" s="169">
        <v>-143.46556000000004</v>
      </c>
      <c r="E913" s="169">
        <v>771.21556</v>
      </c>
      <c r="F913" s="169">
        <f t="shared" si="50"/>
        <v>627.75</v>
      </c>
      <c r="G913" s="179">
        <f t="shared" si="51"/>
        <v>1</v>
      </c>
    </row>
    <row r="914" spans="1:7" s="172" customFormat="1" ht="12.75" customHeight="1">
      <c r="A914" s="170">
        <v>15</v>
      </c>
      <c r="B914" s="252" t="s">
        <v>170</v>
      </c>
      <c r="C914" s="169">
        <v>939.5999999999999</v>
      </c>
      <c r="D914" s="169">
        <v>-19.138000000000005</v>
      </c>
      <c r="E914" s="169">
        <v>958.738</v>
      </c>
      <c r="F914" s="169">
        <f t="shared" si="50"/>
        <v>939.6</v>
      </c>
      <c r="G914" s="179">
        <f t="shared" si="51"/>
        <v>1.0000000000000002</v>
      </c>
    </row>
    <row r="915" spans="1:7" s="172" customFormat="1" ht="12.75" customHeight="1">
      <c r="A915" s="170">
        <v>16</v>
      </c>
      <c r="B915" s="252" t="s">
        <v>171</v>
      </c>
      <c r="C915" s="169">
        <v>774.4499999999999</v>
      </c>
      <c r="D915" s="169">
        <v>-169.68092000000001</v>
      </c>
      <c r="E915" s="169">
        <v>944.13092</v>
      </c>
      <c r="F915" s="169">
        <f t="shared" si="50"/>
        <v>774.4499999999999</v>
      </c>
      <c r="G915" s="179">
        <f t="shared" si="51"/>
        <v>1</v>
      </c>
    </row>
    <row r="916" spans="1:7" s="172" customFormat="1" ht="12.75" customHeight="1">
      <c r="A916" s="170">
        <v>17</v>
      </c>
      <c r="B916" s="252" t="s">
        <v>172</v>
      </c>
      <c r="C916" s="169">
        <v>795.9</v>
      </c>
      <c r="D916" s="169">
        <v>-46.952</v>
      </c>
      <c r="E916" s="169">
        <v>842.852</v>
      </c>
      <c r="F916" s="169">
        <f t="shared" si="50"/>
        <v>795.9</v>
      </c>
      <c r="G916" s="179">
        <f t="shared" si="51"/>
        <v>1</v>
      </c>
    </row>
    <row r="917" spans="1:7" s="172" customFormat="1" ht="12.75" customHeight="1">
      <c r="A917" s="170">
        <v>18</v>
      </c>
      <c r="B917" s="252" t="s">
        <v>173</v>
      </c>
      <c r="C917" s="169">
        <v>850.05</v>
      </c>
      <c r="D917" s="169">
        <v>-87.53800000000001</v>
      </c>
      <c r="E917" s="169">
        <v>937.588</v>
      </c>
      <c r="F917" s="169">
        <f t="shared" si="50"/>
        <v>850.05</v>
      </c>
      <c r="G917" s="179">
        <f t="shared" si="51"/>
        <v>1</v>
      </c>
    </row>
    <row r="918" spans="1:7" s="172" customFormat="1" ht="12.75" customHeight="1">
      <c r="A918" s="170">
        <v>19</v>
      </c>
      <c r="B918" s="252" t="s">
        <v>174</v>
      </c>
      <c r="C918" s="169">
        <v>900.6</v>
      </c>
      <c r="D918" s="169">
        <v>-310.17600000000004</v>
      </c>
      <c r="E918" s="169">
        <v>1210.776</v>
      </c>
      <c r="F918" s="169">
        <f aca="true" t="shared" si="52" ref="F918:F931">D918+E918</f>
        <v>900.6</v>
      </c>
      <c r="G918" s="179">
        <f aca="true" t="shared" si="53" ref="G918:G931">F918/C918</f>
        <v>1</v>
      </c>
    </row>
    <row r="919" spans="1:7" s="172" customFormat="1" ht="12.75" customHeight="1">
      <c r="A919" s="170">
        <v>20</v>
      </c>
      <c r="B919" s="252" t="s">
        <v>175</v>
      </c>
      <c r="C919" s="169">
        <v>615.9</v>
      </c>
      <c r="D919" s="169">
        <v>248.61800000000002</v>
      </c>
      <c r="E919" s="169">
        <v>367.2819999999999</v>
      </c>
      <c r="F919" s="169">
        <f t="shared" si="52"/>
        <v>615.9</v>
      </c>
      <c r="G919" s="179">
        <f t="shared" si="53"/>
        <v>1</v>
      </c>
    </row>
    <row r="920" spans="1:7" s="172" customFormat="1" ht="12.75" customHeight="1">
      <c r="A920" s="170">
        <v>21</v>
      </c>
      <c r="B920" s="252" t="s">
        <v>176</v>
      </c>
      <c r="C920" s="169">
        <v>1441.9499999999998</v>
      </c>
      <c r="D920" s="169">
        <v>212.99200000000002</v>
      </c>
      <c r="E920" s="169">
        <v>1228.9579999999999</v>
      </c>
      <c r="F920" s="169">
        <f t="shared" si="52"/>
        <v>1441.9499999999998</v>
      </c>
      <c r="G920" s="179">
        <f t="shared" si="53"/>
        <v>1</v>
      </c>
    </row>
    <row r="921" spans="1:7" s="172" customFormat="1" ht="12.75" customHeight="1">
      <c r="A921" s="170">
        <v>22</v>
      </c>
      <c r="B921" s="252" t="s">
        <v>177</v>
      </c>
      <c r="C921" s="169">
        <v>499.05</v>
      </c>
      <c r="D921" s="169">
        <v>36.119999999999976</v>
      </c>
      <c r="E921" s="169">
        <v>462.93000000000006</v>
      </c>
      <c r="F921" s="169">
        <f t="shared" si="52"/>
        <v>499.05000000000007</v>
      </c>
      <c r="G921" s="179">
        <f t="shared" si="53"/>
        <v>1.0000000000000002</v>
      </c>
    </row>
    <row r="922" spans="1:7" s="172" customFormat="1" ht="12.75" customHeight="1">
      <c r="A922" s="170">
        <v>23</v>
      </c>
      <c r="B922" s="252" t="s">
        <v>178</v>
      </c>
      <c r="C922" s="169">
        <v>517.8</v>
      </c>
      <c r="D922" s="169">
        <v>225.02319999999995</v>
      </c>
      <c r="E922" s="169">
        <v>292.7768000000001</v>
      </c>
      <c r="F922" s="169">
        <f t="shared" si="52"/>
        <v>517.8000000000001</v>
      </c>
      <c r="G922" s="179">
        <f t="shared" si="53"/>
        <v>1.0000000000000002</v>
      </c>
    </row>
    <row r="923" spans="1:7" s="172" customFormat="1" ht="12.75" customHeight="1">
      <c r="A923" s="170">
        <v>24</v>
      </c>
      <c r="B923" s="252" t="s">
        <v>179</v>
      </c>
      <c r="C923" s="169">
        <v>1428.75</v>
      </c>
      <c r="D923" s="169">
        <v>72.63000000000005</v>
      </c>
      <c r="E923" s="169">
        <v>1356.12</v>
      </c>
      <c r="F923" s="169">
        <f t="shared" si="52"/>
        <v>1428.75</v>
      </c>
      <c r="G923" s="179">
        <f t="shared" si="53"/>
        <v>1</v>
      </c>
    </row>
    <row r="924" spans="1:7" s="172" customFormat="1" ht="12.75" customHeight="1">
      <c r="A924" s="170">
        <v>25</v>
      </c>
      <c r="B924" s="252" t="s">
        <v>180</v>
      </c>
      <c r="C924" s="169">
        <v>783</v>
      </c>
      <c r="D924" s="169">
        <v>16.19399999999999</v>
      </c>
      <c r="E924" s="169">
        <v>766.806</v>
      </c>
      <c r="F924" s="169">
        <f t="shared" si="52"/>
        <v>783</v>
      </c>
      <c r="G924" s="179">
        <f t="shared" si="53"/>
        <v>1</v>
      </c>
    </row>
    <row r="925" spans="1:7" s="172" customFormat="1" ht="12.75" customHeight="1">
      <c r="A925" s="170">
        <v>26</v>
      </c>
      <c r="B925" s="252" t="s">
        <v>181</v>
      </c>
      <c r="C925" s="169">
        <v>758.8499999999999</v>
      </c>
      <c r="D925" s="169">
        <v>110.91000000000005</v>
      </c>
      <c r="E925" s="169">
        <v>647.9399999999998</v>
      </c>
      <c r="F925" s="169">
        <f t="shared" si="52"/>
        <v>758.8499999999999</v>
      </c>
      <c r="G925" s="179">
        <f t="shared" si="53"/>
        <v>1</v>
      </c>
    </row>
    <row r="926" spans="1:7" s="172" customFormat="1" ht="12.75" customHeight="1">
      <c r="A926" s="170">
        <v>27</v>
      </c>
      <c r="B926" s="252" t="s">
        <v>182</v>
      </c>
      <c r="C926" s="169">
        <v>753.15</v>
      </c>
      <c r="D926" s="169">
        <v>17.286</v>
      </c>
      <c r="E926" s="169">
        <v>735.864</v>
      </c>
      <c r="F926" s="169">
        <f t="shared" si="52"/>
        <v>753.1500000000001</v>
      </c>
      <c r="G926" s="179">
        <f t="shared" si="53"/>
        <v>1.0000000000000002</v>
      </c>
    </row>
    <row r="927" spans="1:7" s="172" customFormat="1" ht="12.75" customHeight="1">
      <c r="A927" s="170">
        <v>28</v>
      </c>
      <c r="B927" s="252" t="s">
        <v>183</v>
      </c>
      <c r="C927" s="169">
        <v>935.0999999999999</v>
      </c>
      <c r="D927" s="169">
        <v>501.04400000000004</v>
      </c>
      <c r="E927" s="169">
        <v>434.05599999999987</v>
      </c>
      <c r="F927" s="169">
        <f t="shared" si="52"/>
        <v>935.0999999999999</v>
      </c>
      <c r="G927" s="179">
        <f t="shared" si="53"/>
        <v>1</v>
      </c>
    </row>
    <row r="928" spans="1:7" s="172" customFormat="1" ht="12.75" customHeight="1">
      <c r="A928" s="170">
        <v>29</v>
      </c>
      <c r="B928" s="252" t="s">
        <v>184</v>
      </c>
      <c r="C928" s="169">
        <v>394.34999999999997</v>
      </c>
      <c r="D928" s="169">
        <v>-4.245999999999995</v>
      </c>
      <c r="E928" s="169">
        <v>398.596</v>
      </c>
      <c r="F928" s="169">
        <f t="shared" si="52"/>
        <v>394.35</v>
      </c>
      <c r="G928" s="179">
        <f t="shared" si="53"/>
        <v>1.0000000000000002</v>
      </c>
    </row>
    <row r="929" spans="1:7" s="172" customFormat="1" ht="12.75" customHeight="1">
      <c r="A929" s="170">
        <v>30</v>
      </c>
      <c r="B929" s="252" t="s">
        <v>185</v>
      </c>
      <c r="C929" s="169">
        <v>1325.25</v>
      </c>
      <c r="D929" s="169">
        <v>576.088</v>
      </c>
      <c r="E929" s="169">
        <v>749.162</v>
      </c>
      <c r="F929" s="169">
        <f t="shared" si="52"/>
        <v>1325.25</v>
      </c>
      <c r="G929" s="179">
        <f t="shared" si="53"/>
        <v>1</v>
      </c>
    </row>
    <row r="930" spans="1:7" s="172" customFormat="1" ht="12.75" customHeight="1">
      <c r="A930" s="170">
        <v>31</v>
      </c>
      <c r="B930" s="252" t="s">
        <v>186</v>
      </c>
      <c r="C930" s="169">
        <v>629.4</v>
      </c>
      <c r="D930" s="169">
        <v>51.426000000000016</v>
      </c>
      <c r="E930" s="169">
        <v>577.9739999999999</v>
      </c>
      <c r="F930" s="169">
        <f t="shared" si="52"/>
        <v>629.4</v>
      </c>
      <c r="G930" s="179">
        <f t="shared" si="53"/>
        <v>1</v>
      </c>
    </row>
    <row r="931" spans="1:7" s="172" customFormat="1" ht="12.75" customHeight="1">
      <c r="A931" s="170">
        <v>32</v>
      </c>
      <c r="B931" s="252" t="s">
        <v>187</v>
      </c>
      <c r="C931" s="169">
        <v>566.6999999999999</v>
      </c>
      <c r="D931" s="169">
        <v>11.542000000000002</v>
      </c>
      <c r="E931" s="169">
        <v>555.1579999999999</v>
      </c>
      <c r="F931" s="169">
        <f t="shared" si="52"/>
        <v>566.6999999999999</v>
      </c>
      <c r="G931" s="179">
        <f t="shared" si="53"/>
        <v>1</v>
      </c>
    </row>
    <row r="932" spans="1:7" s="172" customFormat="1" ht="12.75" customHeight="1">
      <c r="A932" s="170">
        <v>33</v>
      </c>
      <c r="B932" s="252" t="s">
        <v>188</v>
      </c>
      <c r="C932" s="169">
        <v>346.65</v>
      </c>
      <c r="D932" s="169">
        <v>78.62</v>
      </c>
      <c r="E932" s="169">
        <v>268.03</v>
      </c>
      <c r="F932" s="169">
        <f>D932+E932</f>
        <v>346.65</v>
      </c>
      <c r="G932" s="179">
        <f>F932/C932</f>
        <v>1</v>
      </c>
    </row>
    <row r="933" spans="1:7" s="172" customFormat="1" ht="12.75" customHeight="1">
      <c r="A933" s="170">
        <v>34</v>
      </c>
      <c r="B933" s="252" t="s">
        <v>189</v>
      </c>
      <c r="C933" s="169">
        <v>406.2</v>
      </c>
      <c r="D933" s="169">
        <v>173.23640000000006</v>
      </c>
      <c r="E933" s="169">
        <v>232.96359999999993</v>
      </c>
      <c r="F933" s="169">
        <f>D933+E933</f>
        <v>406.2</v>
      </c>
      <c r="G933" s="179">
        <f>F933/C933</f>
        <v>1</v>
      </c>
    </row>
    <row r="934" spans="1:7" s="172" customFormat="1" ht="12.75" customHeight="1">
      <c r="A934" s="170">
        <v>35</v>
      </c>
      <c r="B934" s="252" t="s">
        <v>190</v>
      </c>
      <c r="C934" s="169">
        <v>782.4</v>
      </c>
      <c r="D934" s="169">
        <v>126.11000000000001</v>
      </c>
      <c r="E934" s="169">
        <v>656.29</v>
      </c>
      <c r="F934" s="169">
        <f>D934+E934</f>
        <v>782.4</v>
      </c>
      <c r="G934" s="179">
        <f>F934/C934</f>
        <v>1</v>
      </c>
    </row>
    <row r="935" spans="1:7" s="172" customFormat="1" ht="15" customHeight="1">
      <c r="A935" s="224"/>
      <c r="B935" s="225" t="s">
        <v>27</v>
      </c>
      <c r="C935" s="142">
        <v>26325.15</v>
      </c>
      <c r="D935" s="142">
        <v>2045.1524599999998</v>
      </c>
      <c r="E935" s="142">
        <v>24255.24754</v>
      </c>
      <c r="F935" s="142">
        <f>D935+E935</f>
        <v>26300.4</v>
      </c>
      <c r="G935" s="183">
        <f>F935/C935</f>
        <v>0.9990598344168979</v>
      </c>
    </row>
    <row r="936" spans="1:7" s="172" customFormat="1" ht="13.5" customHeight="1">
      <c r="A936" s="270"/>
      <c r="B936" s="271"/>
      <c r="C936" s="272"/>
      <c r="D936" s="272"/>
      <c r="E936" s="273"/>
      <c r="F936" s="274"/>
      <c r="G936" s="275"/>
    </row>
    <row r="937" spans="1:7" s="172" customFormat="1" ht="13.5" customHeight="1">
      <c r="A937" s="187" t="s">
        <v>74</v>
      </c>
      <c r="B937" s="281"/>
      <c r="C937" s="281"/>
      <c r="D937" s="281"/>
      <c r="E937" s="282"/>
      <c r="F937" s="282"/>
      <c r="G937" s="282"/>
    </row>
    <row r="938" spans="1:7" s="172" customFormat="1" ht="13.5" customHeight="1">
      <c r="A938" s="187" t="s">
        <v>245</v>
      </c>
      <c r="B938" s="281"/>
      <c r="C938" s="281"/>
      <c r="D938" s="281"/>
      <c r="E938" s="282"/>
      <c r="F938" s="282"/>
      <c r="G938" s="282"/>
    </row>
    <row r="939" spans="1:7" s="172" customFormat="1" ht="42.75">
      <c r="A939" s="195" t="s">
        <v>37</v>
      </c>
      <c r="B939" s="195" t="s">
        <v>38</v>
      </c>
      <c r="C939" s="195" t="s">
        <v>140</v>
      </c>
      <c r="D939" s="195" t="s">
        <v>75</v>
      </c>
      <c r="E939" s="195" t="s">
        <v>76</v>
      </c>
      <c r="F939" s="195" t="s">
        <v>77</v>
      </c>
      <c r="G939" s="284"/>
    </row>
    <row r="940" spans="1:7" s="172" customFormat="1" ht="15">
      <c r="A940" s="285">
        <v>1</v>
      </c>
      <c r="B940" s="285">
        <v>2</v>
      </c>
      <c r="C940" s="285">
        <v>3</v>
      </c>
      <c r="D940" s="285">
        <v>4</v>
      </c>
      <c r="E940" s="285">
        <v>5</v>
      </c>
      <c r="F940" s="285">
        <v>6</v>
      </c>
      <c r="G940" s="284"/>
    </row>
    <row r="941" spans="1:7" s="172" customFormat="1" ht="12.75" customHeight="1">
      <c r="A941" s="170">
        <v>1</v>
      </c>
      <c r="B941" s="252" t="s">
        <v>156</v>
      </c>
      <c r="C941" s="169">
        <v>1433.1</v>
      </c>
      <c r="D941" s="169">
        <v>1433.1</v>
      </c>
      <c r="E941" s="169">
        <v>1418.55</v>
      </c>
      <c r="F941" s="193">
        <f>E941/C941</f>
        <v>0.9898471844253716</v>
      </c>
      <c r="G941" s="226"/>
    </row>
    <row r="942" spans="1:7" s="199" customFormat="1" ht="12.75" customHeight="1">
      <c r="A942" s="305">
        <v>2</v>
      </c>
      <c r="B942" s="306" t="s">
        <v>157</v>
      </c>
      <c r="C942" s="169">
        <v>488.54999999999995</v>
      </c>
      <c r="D942" s="169">
        <v>488.54999999999995</v>
      </c>
      <c r="E942" s="307">
        <v>488.54999999999995</v>
      </c>
      <c r="F942" s="308">
        <f aca="true" t="shared" si="54" ref="F942:F976">E942/C942</f>
        <v>1</v>
      </c>
      <c r="G942" s="309"/>
    </row>
    <row r="943" spans="1:7" s="172" customFormat="1" ht="12.75" customHeight="1">
      <c r="A943" s="170">
        <v>3</v>
      </c>
      <c r="B943" s="252" t="s">
        <v>158</v>
      </c>
      <c r="C943" s="169">
        <v>669.15</v>
      </c>
      <c r="D943" s="169">
        <v>669.15</v>
      </c>
      <c r="E943" s="169">
        <v>669.15</v>
      </c>
      <c r="F943" s="193">
        <f t="shared" si="54"/>
        <v>1</v>
      </c>
      <c r="G943" s="226"/>
    </row>
    <row r="944" spans="1:7" s="172" customFormat="1" ht="12.75" customHeight="1">
      <c r="A944" s="170">
        <v>4</v>
      </c>
      <c r="B944" s="252" t="s">
        <v>159</v>
      </c>
      <c r="C944" s="169">
        <v>1201.5</v>
      </c>
      <c r="D944" s="169">
        <v>1201.5</v>
      </c>
      <c r="E944" s="169">
        <v>1137</v>
      </c>
      <c r="F944" s="193">
        <f t="shared" si="54"/>
        <v>0.9463171036204744</v>
      </c>
      <c r="G944" s="226"/>
    </row>
    <row r="945" spans="1:7" s="172" customFormat="1" ht="12.75" customHeight="1">
      <c r="A945" s="170">
        <v>5</v>
      </c>
      <c r="B945" s="252" t="s">
        <v>160</v>
      </c>
      <c r="C945" s="169">
        <v>1026.9</v>
      </c>
      <c r="D945" s="169">
        <v>1026.9</v>
      </c>
      <c r="E945" s="169">
        <v>968.4</v>
      </c>
      <c r="F945" s="193">
        <f t="shared" si="54"/>
        <v>0.9430324276950043</v>
      </c>
      <c r="G945" s="226"/>
    </row>
    <row r="946" spans="1:12" s="172" customFormat="1" ht="12.75" customHeight="1">
      <c r="A946" s="170">
        <v>6</v>
      </c>
      <c r="B946" s="252" t="s">
        <v>161</v>
      </c>
      <c r="C946" s="169">
        <v>338.4</v>
      </c>
      <c r="D946" s="169">
        <v>338.4</v>
      </c>
      <c r="E946" s="169">
        <v>338.4</v>
      </c>
      <c r="F946" s="193">
        <f t="shared" si="54"/>
        <v>1</v>
      </c>
      <c r="G946" s="226"/>
      <c r="L946" s="172" t="s">
        <v>12</v>
      </c>
    </row>
    <row r="947" spans="1:7" s="199" customFormat="1" ht="12.75" customHeight="1">
      <c r="A947" s="305">
        <v>7</v>
      </c>
      <c r="B947" s="306" t="s">
        <v>162</v>
      </c>
      <c r="C947" s="169">
        <v>691.3499999999999</v>
      </c>
      <c r="D947" s="169">
        <v>691.3499999999999</v>
      </c>
      <c r="E947" s="307">
        <v>682.2</v>
      </c>
      <c r="F947" s="308">
        <f t="shared" si="54"/>
        <v>0.9867650249511827</v>
      </c>
      <c r="G947" s="309"/>
    </row>
    <row r="948" spans="1:7" s="172" customFormat="1" ht="12.75" customHeight="1">
      <c r="A948" s="170">
        <v>8</v>
      </c>
      <c r="B948" s="252" t="s">
        <v>163</v>
      </c>
      <c r="C948" s="169">
        <v>624.75</v>
      </c>
      <c r="D948" s="169">
        <v>624.75</v>
      </c>
      <c r="E948" s="169">
        <v>624.75</v>
      </c>
      <c r="F948" s="193">
        <f t="shared" si="54"/>
        <v>1</v>
      </c>
      <c r="G948" s="226"/>
    </row>
    <row r="949" spans="1:7" s="172" customFormat="1" ht="12.75" customHeight="1">
      <c r="A949" s="170">
        <v>9</v>
      </c>
      <c r="B949" s="252" t="s">
        <v>164</v>
      </c>
      <c r="C949" s="169">
        <v>514.1999999999999</v>
      </c>
      <c r="D949" s="169">
        <v>514.1999999999999</v>
      </c>
      <c r="E949" s="169">
        <v>514.1999999999999</v>
      </c>
      <c r="F949" s="193">
        <f t="shared" si="54"/>
        <v>1</v>
      </c>
      <c r="G949" s="226"/>
    </row>
    <row r="950" spans="1:7" s="172" customFormat="1" ht="12.75" customHeight="1">
      <c r="A950" s="170">
        <v>10</v>
      </c>
      <c r="B950" s="252" t="s">
        <v>165</v>
      </c>
      <c r="C950" s="169">
        <v>515.25</v>
      </c>
      <c r="D950" s="169">
        <v>515.25</v>
      </c>
      <c r="E950" s="169">
        <v>515.25</v>
      </c>
      <c r="F950" s="193">
        <f t="shared" si="54"/>
        <v>1</v>
      </c>
      <c r="G950" s="226"/>
    </row>
    <row r="951" spans="1:7" s="172" customFormat="1" ht="12.75" customHeight="1">
      <c r="A951" s="170">
        <v>11</v>
      </c>
      <c r="B951" s="252" t="s">
        <v>166</v>
      </c>
      <c r="C951" s="169">
        <v>384</v>
      </c>
      <c r="D951" s="169">
        <v>384</v>
      </c>
      <c r="E951" s="169">
        <v>384</v>
      </c>
      <c r="F951" s="193">
        <f t="shared" si="54"/>
        <v>1</v>
      </c>
      <c r="G951" s="226"/>
    </row>
    <row r="952" spans="1:7" s="199" customFormat="1" ht="12.75" customHeight="1">
      <c r="A952" s="305">
        <v>12</v>
      </c>
      <c r="B952" s="306" t="s">
        <v>167</v>
      </c>
      <c r="C952" s="169">
        <v>349.04999999999995</v>
      </c>
      <c r="D952" s="169">
        <v>349.04999999999995</v>
      </c>
      <c r="E952" s="307">
        <v>345.75</v>
      </c>
      <c r="F952" s="308">
        <f t="shared" si="54"/>
        <v>0.9905457670820801</v>
      </c>
      <c r="G952" s="309"/>
    </row>
    <row r="953" spans="1:7" s="172" customFormat="1" ht="12.75" customHeight="1">
      <c r="A953" s="170">
        <v>13</v>
      </c>
      <c r="B953" s="252" t="s">
        <v>168</v>
      </c>
      <c r="C953" s="169">
        <v>1016.0999999999999</v>
      </c>
      <c r="D953" s="169">
        <v>1016.0999999999999</v>
      </c>
      <c r="E953" s="169">
        <v>941.0999999999999</v>
      </c>
      <c r="F953" s="193">
        <f t="shared" si="54"/>
        <v>0.9261883672866844</v>
      </c>
      <c r="G953" s="226"/>
    </row>
    <row r="954" spans="1:7" s="199" customFormat="1" ht="12.75" customHeight="1">
      <c r="A954" s="305">
        <v>14</v>
      </c>
      <c r="B954" s="306" t="s">
        <v>169</v>
      </c>
      <c r="C954" s="169">
        <v>627.75</v>
      </c>
      <c r="D954" s="169">
        <v>627.75</v>
      </c>
      <c r="E954" s="307">
        <v>620.6999999999999</v>
      </c>
      <c r="F954" s="308">
        <f t="shared" si="54"/>
        <v>0.9887694145758661</v>
      </c>
      <c r="G954" s="309"/>
    </row>
    <row r="955" spans="1:7" s="172" customFormat="1" ht="12.75" customHeight="1">
      <c r="A955" s="170">
        <v>15</v>
      </c>
      <c r="B955" s="252" t="s">
        <v>170</v>
      </c>
      <c r="C955" s="169">
        <v>939.5999999999999</v>
      </c>
      <c r="D955" s="169">
        <v>939.5999999999999</v>
      </c>
      <c r="E955" s="169">
        <v>899.4</v>
      </c>
      <c r="F955" s="193">
        <f t="shared" si="54"/>
        <v>0.9572158365261815</v>
      </c>
      <c r="G955" s="226"/>
    </row>
    <row r="956" spans="1:7" s="199" customFormat="1" ht="12.75" customHeight="1">
      <c r="A956" s="305">
        <v>16</v>
      </c>
      <c r="B956" s="306" t="s">
        <v>171</v>
      </c>
      <c r="C956" s="169">
        <v>774.4499999999999</v>
      </c>
      <c r="D956" s="169">
        <v>774.4499999999999</v>
      </c>
      <c r="E956" s="307">
        <v>774.4499999999999</v>
      </c>
      <c r="F956" s="308">
        <f t="shared" si="54"/>
        <v>1</v>
      </c>
      <c r="G956" s="309"/>
    </row>
    <row r="957" spans="1:7" s="172" customFormat="1" ht="12.75" customHeight="1">
      <c r="A957" s="170">
        <v>17</v>
      </c>
      <c r="B957" s="252" t="s">
        <v>172</v>
      </c>
      <c r="C957" s="169">
        <v>795.9</v>
      </c>
      <c r="D957" s="169">
        <v>795.9</v>
      </c>
      <c r="E957" s="169">
        <v>780.5999999999999</v>
      </c>
      <c r="F957" s="193">
        <f t="shared" si="54"/>
        <v>0.9807764794572181</v>
      </c>
      <c r="G957" s="226"/>
    </row>
    <row r="958" spans="1:7" s="172" customFormat="1" ht="12.75" customHeight="1">
      <c r="A958" s="170">
        <v>18</v>
      </c>
      <c r="B958" s="252" t="s">
        <v>173</v>
      </c>
      <c r="C958" s="169">
        <v>850.05</v>
      </c>
      <c r="D958" s="169">
        <v>850.05</v>
      </c>
      <c r="E958" s="169">
        <v>850.05</v>
      </c>
      <c r="F958" s="193">
        <f t="shared" si="54"/>
        <v>1</v>
      </c>
      <c r="G958" s="226"/>
    </row>
    <row r="959" spans="1:7" s="172" customFormat="1" ht="12.75" customHeight="1">
      <c r="A959" s="170">
        <v>19</v>
      </c>
      <c r="B959" s="252" t="s">
        <v>174</v>
      </c>
      <c r="C959" s="169">
        <v>900.6</v>
      </c>
      <c r="D959" s="169">
        <v>900.6</v>
      </c>
      <c r="E959" s="169">
        <v>892.1999999999999</v>
      </c>
      <c r="F959" s="193">
        <f t="shared" si="54"/>
        <v>0.9906728847435042</v>
      </c>
      <c r="G959" s="226"/>
    </row>
    <row r="960" spans="1:7" s="172" customFormat="1" ht="12.75" customHeight="1">
      <c r="A960" s="170">
        <v>20</v>
      </c>
      <c r="B960" s="252" t="s">
        <v>175</v>
      </c>
      <c r="C960" s="169">
        <v>615.9</v>
      </c>
      <c r="D960" s="169">
        <v>615.9</v>
      </c>
      <c r="E960" s="169">
        <v>523.35</v>
      </c>
      <c r="F960" s="193">
        <f t="shared" si="54"/>
        <v>0.8497320993667804</v>
      </c>
      <c r="G960" s="226"/>
    </row>
    <row r="961" spans="1:12" s="172" customFormat="1" ht="12.75" customHeight="1">
      <c r="A961" s="170">
        <v>21</v>
      </c>
      <c r="B961" s="252" t="s">
        <v>176</v>
      </c>
      <c r="C961" s="169">
        <v>1441.9499999999998</v>
      </c>
      <c r="D961" s="169">
        <v>1441.9499999999998</v>
      </c>
      <c r="E961" s="169">
        <v>1392</v>
      </c>
      <c r="F961" s="193">
        <f t="shared" si="54"/>
        <v>0.9653594091334652</v>
      </c>
      <c r="G961" s="226"/>
      <c r="L961" s="172" t="s">
        <v>12</v>
      </c>
    </row>
    <row r="962" spans="1:7" s="199" customFormat="1" ht="12.75" customHeight="1">
      <c r="A962" s="305">
        <v>22</v>
      </c>
      <c r="B962" s="306" t="s">
        <v>177</v>
      </c>
      <c r="C962" s="169">
        <v>499.05</v>
      </c>
      <c r="D962" s="169">
        <v>499.05</v>
      </c>
      <c r="E962" s="307">
        <v>499.05</v>
      </c>
      <c r="F962" s="308">
        <f t="shared" si="54"/>
        <v>1</v>
      </c>
      <c r="G962" s="309"/>
    </row>
    <row r="963" spans="1:7" ht="12.75" customHeight="1">
      <c r="A963" s="170">
        <v>23</v>
      </c>
      <c r="B963" s="252" t="s">
        <v>178</v>
      </c>
      <c r="C963" s="169">
        <v>517.8</v>
      </c>
      <c r="D963" s="169">
        <v>517.8</v>
      </c>
      <c r="E963" s="169">
        <v>507.9</v>
      </c>
      <c r="F963" s="193">
        <f t="shared" si="54"/>
        <v>0.9808806488991889</v>
      </c>
      <c r="G963" s="30"/>
    </row>
    <row r="964" spans="1:7" ht="12.75" customHeight="1">
      <c r="A964" s="170">
        <v>24</v>
      </c>
      <c r="B964" s="252" t="s">
        <v>179</v>
      </c>
      <c r="C964" s="169">
        <v>1428.75</v>
      </c>
      <c r="D964" s="169">
        <v>1428.75</v>
      </c>
      <c r="E964" s="169">
        <v>1428.75</v>
      </c>
      <c r="F964" s="193">
        <f t="shared" si="54"/>
        <v>1</v>
      </c>
      <c r="G964" s="30"/>
    </row>
    <row r="965" spans="1:7" ht="12.75" customHeight="1">
      <c r="A965" s="170">
        <v>25</v>
      </c>
      <c r="B965" s="252" t="s">
        <v>180</v>
      </c>
      <c r="C965" s="169">
        <v>783</v>
      </c>
      <c r="D965" s="169">
        <v>783</v>
      </c>
      <c r="E965" s="169">
        <v>750.5999999999999</v>
      </c>
      <c r="F965" s="193">
        <f t="shared" si="54"/>
        <v>0.9586206896551723</v>
      </c>
      <c r="G965" s="30"/>
    </row>
    <row r="966" spans="1:7" ht="12.75" customHeight="1">
      <c r="A966" s="170">
        <v>26</v>
      </c>
      <c r="B966" s="252" t="s">
        <v>181</v>
      </c>
      <c r="C966" s="169">
        <v>758.8499999999999</v>
      </c>
      <c r="D966" s="169">
        <v>758.8499999999999</v>
      </c>
      <c r="E966" s="169">
        <v>671.0999999999999</v>
      </c>
      <c r="F966" s="193">
        <f t="shared" si="54"/>
        <v>0.8843644989128286</v>
      </c>
      <c r="G966" s="30"/>
    </row>
    <row r="967" spans="1:7" ht="12.75" customHeight="1">
      <c r="A967" s="170">
        <v>27</v>
      </c>
      <c r="B967" s="252" t="s">
        <v>182</v>
      </c>
      <c r="C967" s="169">
        <v>753.15</v>
      </c>
      <c r="D967" s="169">
        <v>753.15</v>
      </c>
      <c r="E967" s="169">
        <v>745.8</v>
      </c>
      <c r="F967" s="193">
        <f t="shared" si="54"/>
        <v>0.9902409878510257</v>
      </c>
      <c r="G967" s="30"/>
    </row>
    <row r="968" spans="1:7" ht="12.75" customHeight="1">
      <c r="A968" s="170">
        <v>28</v>
      </c>
      <c r="B968" s="252" t="s">
        <v>183</v>
      </c>
      <c r="C968" s="169">
        <v>935.0999999999999</v>
      </c>
      <c r="D968" s="169">
        <v>935.0999999999999</v>
      </c>
      <c r="E968" s="169">
        <v>920.6999999999999</v>
      </c>
      <c r="F968" s="193">
        <f t="shared" si="54"/>
        <v>0.9846005774783446</v>
      </c>
      <c r="G968" s="30"/>
    </row>
    <row r="969" spans="1:7" ht="12.75" customHeight="1">
      <c r="A969" s="170">
        <v>29</v>
      </c>
      <c r="B969" s="252" t="s">
        <v>184</v>
      </c>
      <c r="C969" s="169">
        <v>394.34999999999997</v>
      </c>
      <c r="D969" s="169">
        <v>394.34999999999997</v>
      </c>
      <c r="E969" s="169">
        <v>351.45</v>
      </c>
      <c r="F969" s="193">
        <f t="shared" si="54"/>
        <v>0.891213389121339</v>
      </c>
      <c r="G969" s="30" t="s">
        <v>12</v>
      </c>
    </row>
    <row r="970" spans="1:7" ht="12.75" customHeight="1">
      <c r="A970" s="170">
        <v>30</v>
      </c>
      <c r="B970" s="252" t="s">
        <v>185</v>
      </c>
      <c r="C970" s="169">
        <v>1325.25</v>
      </c>
      <c r="D970" s="169">
        <v>1325.25</v>
      </c>
      <c r="E970" s="169">
        <v>1235.25</v>
      </c>
      <c r="F970" s="193">
        <f t="shared" si="54"/>
        <v>0.9320882852292021</v>
      </c>
      <c r="G970" s="30"/>
    </row>
    <row r="971" spans="1:7" ht="12.75" customHeight="1">
      <c r="A971" s="170">
        <v>31</v>
      </c>
      <c r="B971" s="252" t="s">
        <v>186</v>
      </c>
      <c r="C971" s="169">
        <v>629.4</v>
      </c>
      <c r="D971" s="169">
        <v>629.4</v>
      </c>
      <c r="E971" s="169">
        <v>628.05</v>
      </c>
      <c r="F971" s="193">
        <f t="shared" si="54"/>
        <v>0.9978551000953289</v>
      </c>
      <c r="G971" s="30"/>
    </row>
    <row r="972" spans="1:7" ht="12.75" customHeight="1">
      <c r="A972" s="170">
        <v>32</v>
      </c>
      <c r="B972" s="252" t="s">
        <v>187</v>
      </c>
      <c r="C972" s="169">
        <v>566.6999999999999</v>
      </c>
      <c r="D972" s="169">
        <v>566.6999999999999</v>
      </c>
      <c r="E972" s="169">
        <v>527.25</v>
      </c>
      <c r="F972" s="193">
        <f t="shared" si="54"/>
        <v>0.9303864478560085</v>
      </c>
      <c r="G972" s="30"/>
    </row>
    <row r="973" spans="1:8" s="199" customFormat="1" ht="12.75" customHeight="1">
      <c r="A973" s="305">
        <v>33</v>
      </c>
      <c r="B973" s="306" t="s">
        <v>188</v>
      </c>
      <c r="C973" s="169">
        <v>346.65</v>
      </c>
      <c r="D973" s="169">
        <v>346.65</v>
      </c>
      <c r="E973" s="307">
        <v>346.65</v>
      </c>
      <c r="F973" s="308">
        <f t="shared" si="54"/>
        <v>1</v>
      </c>
      <c r="G973" s="309"/>
      <c r="H973" s="199" t="s">
        <v>12</v>
      </c>
    </row>
    <row r="974" spans="1:7" ht="12.75" customHeight="1">
      <c r="A974" s="170">
        <v>34</v>
      </c>
      <c r="B974" s="252" t="s">
        <v>189</v>
      </c>
      <c r="C974" s="169">
        <v>406.2</v>
      </c>
      <c r="D974" s="169">
        <v>406.2</v>
      </c>
      <c r="E974" s="169">
        <v>331.65</v>
      </c>
      <c r="F974" s="193">
        <f t="shared" si="54"/>
        <v>0.8164697193500738</v>
      </c>
      <c r="G974" s="30"/>
    </row>
    <row r="975" spans="1:7" ht="12.75" customHeight="1">
      <c r="A975" s="170">
        <v>35</v>
      </c>
      <c r="B975" s="252" t="s">
        <v>190</v>
      </c>
      <c r="C975" s="169">
        <v>782.4</v>
      </c>
      <c r="D975" s="169">
        <v>782.4</v>
      </c>
      <c r="E975" s="169">
        <v>785.4</v>
      </c>
      <c r="F975" s="193">
        <f t="shared" si="54"/>
        <v>1.0038343558282208</v>
      </c>
      <c r="G975" s="30"/>
    </row>
    <row r="976" spans="1:8" ht="14.25" customHeight="1">
      <c r="A976" s="33"/>
      <c r="B976" s="1" t="s">
        <v>27</v>
      </c>
      <c r="C976" s="142">
        <v>26325.15</v>
      </c>
      <c r="D976" s="142">
        <v>26325.15</v>
      </c>
      <c r="E976" s="153">
        <v>25489.649999999998</v>
      </c>
      <c r="F976" s="157">
        <f t="shared" si="54"/>
        <v>0.9682622891037657</v>
      </c>
      <c r="G976" s="30"/>
      <c r="H976" s="10" t="s">
        <v>12</v>
      </c>
    </row>
    <row r="977" spans="1:7" ht="13.5" customHeight="1">
      <c r="A977" s="101"/>
      <c r="B977" s="3"/>
      <c r="C977" s="4"/>
      <c r="D977" s="102"/>
      <c r="E977" s="103"/>
      <c r="F977" s="102"/>
      <c r="G977" s="127"/>
    </row>
    <row r="978" spans="1:7" ht="13.5" customHeight="1">
      <c r="A978" s="46" t="s">
        <v>78</v>
      </c>
      <c r="B978" s="98"/>
      <c r="C978" s="98"/>
      <c r="D978" s="98"/>
      <c r="E978" s="99"/>
      <c r="F978" s="99"/>
      <c r="G978" s="99"/>
    </row>
    <row r="979" spans="1:7" ht="13.5" customHeight="1">
      <c r="A979" s="46" t="s">
        <v>245</v>
      </c>
      <c r="B979" s="98"/>
      <c r="C979" s="98"/>
      <c r="D979" s="98"/>
      <c r="E979" s="99"/>
      <c r="F979" s="99"/>
      <c r="G979" s="99"/>
    </row>
    <row r="980" spans="1:7" ht="69" customHeight="1">
      <c r="A980" s="16" t="s">
        <v>37</v>
      </c>
      <c r="B980" s="16" t="s">
        <v>38</v>
      </c>
      <c r="C980" s="16" t="s">
        <v>140</v>
      </c>
      <c r="D980" s="16" t="s">
        <v>75</v>
      </c>
      <c r="E980" s="16" t="s">
        <v>220</v>
      </c>
      <c r="F980" s="16" t="s">
        <v>141</v>
      </c>
      <c r="G980" s="104"/>
    </row>
    <row r="981" spans="1:7" ht="14.25" customHeight="1">
      <c r="A981" s="100">
        <v>1</v>
      </c>
      <c r="B981" s="100">
        <v>2</v>
      </c>
      <c r="C981" s="100">
        <v>3</v>
      </c>
      <c r="D981" s="100">
        <v>4</v>
      </c>
      <c r="E981" s="100">
        <v>5</v>
      </c>
      <c r="F981" s="100">
        <v>6</v>
      </c>
      <c r="G981" s="104"/>
    </row>
    <row r="982" spans="1:7" s="172" customFormat="1" ht="12.75" customHeight="1">
      <c r="A982" s="170">
        <v>1</v>
      </c>
      <c r="B982" s="252" t="s">
        <v>156</v>
      </c>
      <c r="C982" s="169">
        <v>1433.1</v>
      </c>
      <c r="D982" s="169">
        <v>1433.1</v>
      </c>
      <c r="E982" s="169">
        <v>14.549999999999955</v>
      </c>
      <c r="F982" s="313">
        <f>E982/C982</f>
        <v>0.010152815574628396</v>
      </c>
      <c r="G982" s="226"/>
    </row>
    <row r="983" spans="1:7" s="172" customFormat="1" ht="12.75" customHeight="1">
      <c r="A983" s="170">
        <v>2</v>
      </c>
      <c r="B983" s="252" t="s">
        <v>157</v>
      </c>
      <c r="C983" s="169">
        <v>488.54999999999995</v>
      </c>
      <c r="D983" s="169">
        <v>488.54999999999995</v>
      </c>
      <c r="E983" s="169">
        <v>0</v>
      </c>
      <c r="F983" s="313">
        <f aca="true" t="shared" si="55" ref="F983:F1016">E983/C983</f>
        <v>0</v>
      </c>
      <c r="G983" s="226"/>
    </row>
    <row r="984" spans="1:7" s="172" customFormat="1" ht="12.75" customHeight="1">
      <c r="A984" s="170">
        <v>3</v>
      </c>
      <c r="B984" s="252" t="s">
        <v>158</v>
      </c>
      <c r="C984" s="169">
        <v>669.15</v>
      </c>
      <c r="D984" s="169">
        <v>669.15</v>
      </c>
      <c r="E984" s="169">
        <v>0</v>
      </c>
      <c r="F984" s="313">
        <f t="shared" si="55"/>
        <v>0</v>
      </c>
      <c r="G984" s="226"/>
    </row>
    <row r="985" spans="1:7" s="172" customFormat="1" ht="12.75" customHeight="1">
      <c r="A985" s="170">
        <v>4</v>
      </c>
      <c r="B985" s="252" t="s">
        <v>159</v>
      </c>
      <c r="C985" s="169">
        <v>1201.5</v>
      </c>
      <c r="D985" s="169">
        <v>1201.5</v>
      </c>
      <c r="E985" s="169">
        <v>64.5</v>
      </c>
      <c r="F985" s="313">
        <f t="shared" si="55"/>
        <v>0.05368289637952559</v>
      </c>
      <c r="G985" s="226"/>
    </row>
    <row r="986" spans="1:7" s="172" customFormat="1" ht="12.75" customHeight="1">
      <c r="A986" s="170">
        <v>5</v>
      </c>
      <c r="B986" s="252" t="s">
        <v>160</v>
      </c>
      <c r="C986" s="169">
        <v>1026.9</v>
      </c>
      <c r="D986" s="169">
        <v>1026.9</v>
      </c>
      <c r="E986" s="169">
        <v>58.5</v>
      </c>
      <c r="F986" s="313">
        <f t="shared" si="55"/>
        <v>0.05696757230499561</v>
      </c>
      <c r="G986" s="226"/>
    </row>
    <row r="987" spans="1:7" s="172" customFormat="1" ht="12.75" customHeight="1">
      <c r="A987" s="170">
        <v>6</v>
      </c>
      <c r="B987" s="252" t="s">
        <v>161</v>
      </c>
      <c r="C987" s="169">
        <v>338.4</v>
      </c>
      <c r="D987" s="169">
        <v>338.4</v>
      </c>
      <c r="E987" s="169">
        <v>0</v>
      </c>
      <c r="F987" s="313">
        <f t="shared" si="55"/>
        <v>0</v>
      </c>
      <c r="G987" s="226"/>
    </row>
    <row r="988" spans="1:7" s="172" customFormat="1" ht="12.75" customHeight="1">
      <c r="A988" s="170">
        <v>7</v>
      </c>
      <c r="B988" s="252" t="s">
        <v>162</v>
      </c>
      <c r="C988" s="169">
        <v>691.3499999999999</v>
      </c>
      <c r="D988" s="169">
        <v>691.3499999999999</v>
      </c>
      <c r="E988" s="169">
        <v>9.149999999999977</v>
      </c>
      <c r="F988" s="313">
        <f t="shared" si="55"/>
        <v>0.0132349750488175</v>
      </c>
      <c r="G988" s="226"/>
    </row>
    <row r="989" spans="1:7" s="172" customFormat="1" ht="12.75" customHeight="1">
      <c r="A989" s="170">
        <v>8</v>
      </c>
      <c r="B989" s="252" t="s">
        <v>163</v>
      </c>
      <c r="C989" s="169">
        <v>624.75</v>
      </c>
      <c r="D989" s="169">
        <v>624.75</v>
      </c>
      <c r="E989" s="169">
        <v>0</v>
      </c>
      <c r="F989" s="313">
        <f t="shared" si="55"/>
        <v>0</v>
      </c>
      <c r="G989" s="226"/>
    </row>
    <row r="990" spans="1:7" s="172" customFormat="1" ht="12.75" customHeight="1">
      <c r="A990" s="170">
        <v>9</v>
      </c>
      <c r="B990" s="252" t="s">
        <v>164</v>
      </c>
      <c r="C990" s="169">
        <v>514.1999999999999</v>
      </c>
      <c r="D990" s="169">
        <v>514.1999999999999</v>
      </c>
      <c r="E990" s="169">
        <v>0</v>
      </c>
      <c r="F990" s="313">
        <f t="shared" si="55"/>
        <v>0</v>
      </c>
      <c r="G990" s="226"/>
    </row>
    <row r="991" spans="1:7" s="172" customFormat="1" ht="12.75" customHeight="1">
      <c r="A991" s="170">
        <v>10</v>
      </c>
      <c r="B991" s="252" t="s">
        <v>165</v>
      </c>
      <c r="C991" s="169">
        <v>515.25</v>
      </c>
      <c r="D991" s="169">
        <v>515.25</v>
      </c>
      <c r="E991" s="169">
        <v>0</v>
      </c>
      <c r="F991" s="313">
        <f t="shared" si="55"/>
        <v>0</v>
      </c>
      <c r="G991" s="226"/>
    </row>
    <row r="992" spans="1:7" s="172" customFormat="1" ht="12.75" customHeight="1">
      <c r="A992" s="170">
        <v>11</v>
      </c>
      <c r="B992" s="252" t="s">
        <v>166</v>
      </c>
      <c r="C992" s="169">
        <v>384</v>
      </c>
      <c r="D992" s="169">
        <v>384</v>
      </c>
      <c r="E992" s="169">
        <v>0</v>
      </c>
      <c r="F992" s="313">
        <f t="shared" si="55"/>
        <v>0</v>
      </c>
      <c r="G992" s="226"/>
    </row>
    <row r="993" spans="1:7" s="172" customFormat="1" ht="12.75" customHeight="1">
      <c r="A993" s="170">
        <v>12</v>
      </c>
      <c r="B993" s="252" t="s">
        <v>167</v>
      </c>
      <c r="C993" s="169">
        <v>349.04999999999995</v>
      </c>
      <c r="D993" s="169">
        <v>349.04999999999995</v>
      </c>
      <c r="E993" s="169">
        <v>3.3000000000000114</v>
      </c>
      <c r="F993" s="313">
        <f t="shared" si="55"/>
        <v>0.009454232917920103</v>
      </c>
      <c r="G993" s="226"/>
    </row>
    <row r="994" spans="1:7" s="172" customFormat="1" ht="12.75" customHeight="1">
      <c r="A994" s="170">
        <v>13</v>
      </c>
      <c r="B994" s="252" t="s">
        <v>168</v>
      </c>
      <c r="C994" s="169">
        <v>1016.0999999999999</v>
      </c>
      <c r="D994" s="169">
        <v>1016.0999999999999</v>
      </c>
      <c r="E994" s="169">
        <v>74.99999999999989</v>
      </c>
      <c r="F994" s="313">
        <f t="shared" si="55"/>
        <v>0.07381163271331552</v>
      </c>
      <c r="G994" s="226"/>
    </row>
    <row r="995" spans="1:7" s="172" customFormat="1" ht="12.75" customHeight="1">
      <c r="A995" s="170">
        <v>14</v>
      </c>
      <c r="B995" s="252" t="s">
        <v>169</v>
      </c>
      <c r="C995" s="169">
        <v>627.75</v>
      </c>
      <c r="D995" s="169">
        <v>627.75</v>
      </c>
      <c r="E995" s="169">
        <v>7.049999999999983</v>
      </c>
      <c r="F995" s="313">
        <f t="shared" si="55"/>
        <v>0.011230585424133785</v>
      </c>
      <c r="G995" s="226"/>
    </row>
    <row r="996" spans="1:7" s="172" customFormat="1" ht="12.75" customHeight="1">
      <c r="A996" s="170">
        <v>15</v>
      </c>
      <c r="B996" s="252" t="s">
        <v>170</v>
      </c>
      <c r="C996" s="169">
        <v>939.5999999999999</v>
      </c>
      <c r="D996" s="169">
        <v>939.5999999999999</v>
      </c>
      <c r="E996" s="169">
        <v>40.19999999999999</v>
      </c>
      <c r="F996" s="313">
        <f t="shared" si="55"/>
        <v>0.04278416347381864</v>
      </c>
      <c r="G996" s="226"/>
    </row>
    <row r="997" spans="1:7" s="172" customFormat="1" ht="12.75" customHeight="1">
      <c r="A997" s="170">
        <v>16</v>
      </c>
      <c r="B997" s="252" t="s">
        <v>171</v>
      </c>
      <c r="C997" s="169">
        <v>774.4499999999999</v>
      </c>
      <c r="D997" s="169">
        <v>774.4499999999999</v>
      </c>
      <c r="E997" s="169">
        <v>0</v>
      </c>
      <c r="F997" s="313">
        <f t="shared" si="55"/>
        <v>0</v>
      </c>
      <c r="G997" s="226"/>
    </row>
    <row r="998" spans="1:7" s="172" customFormat="1" ht="12.75" customHeight="1">
      <c r="A998" s="170">
        <v>17</v>
      </c>
      <c r="B998" s="252" t="s">
        <v>172</v>
      </c>
      <c r="C998" s="169">
        <v>795.9</v>
      </c>
      <c r="D998" s="169">
        <v>795.9</v>
      </c>
      <c r="E998" s="169">
        <v>15.300000000000011</v>
      </c>
      <c r="F998" s="313">
        <f t="shared" si="55"/>
        <v>0.019223520542781772</v>
      </c>
      <c r="G998" s="226"/>
    </row>
    <row r="999" spans="1:7" s="172" customFormat="1" ht="12.75" customHeight="1">
      <c r="A999" s="170">
        <v>18</v>
      </c>
      <c r="B999" s="252" t="s">
        <v>173</v>
      </c>
      <c r="C999" s="169">
        <v>850.05</v>
      </c>
      <c r="D999" s="169">
        <v>850.05</v>
      </c>
      <c r="E999" s="169">
        <v>0</v>
      </c>
      <c r="F999" s="313">
        <f t="shared" si="55"/>
        <v>0</v>
      </c>
      <c r="G999" s="226"/>
    </row>
    <row r="1000" spans="1:8" s="172" customFormat="1" ht="12.75" customHeight="1">
      <c r="A1000" s="170">
        <v>19</v>
      </c>
      <c r="B1000" s="252" t="s">
        <v>174</v>
      </c>
      <c r="C1000" s="169">
        <v>900.6</v>
      </c>
      <c r="D1000" s="169">
        <v>900.6</v>
      </c>
      <c r="E1000" s="169">
        <v>8.400000000000205</v>
      </c>
      <c r="F1000" s="313">
        <f t="shared" si="55"/>
        <v>0.009327115256495896</v>
      </c>
      <c r="G1000" s="226"/>
      <c r="H1000" s="172" t="s">
        <v>12</v>
      </c>
    </row>
    <row r="1001" spans="1:7" s="172" customFormat="1" ht="12.75" customHeight="1">
      <c r="A1001" s="170">
        <v>20</v>
      </c>
      <c r="B1001" s="252" t="s">
        <v>175</v>
      </c>
      <c r="C1001" s="169">
        <v>615.9</v>
      </c>
      <c r="D1001" s="169">
        <v>615.9</v>
      </c>
      <c r="E1001" s="169">
        <v>92.54999999999995</v>
      </c>
      <c r="F1001" s="313">
        <f t="shared" si="55"/>
        <v>0.1502679006332196</v>
      </c>
      <c r="G1001" s="226"/>
    </row>
    <row r="1002" spans="1:7" s="172" customFormat="1" ht="12.75" customHeight="1">
      <c r="A1002" s="170">
        <v>21</v>
      </c>
      <c r="B1002" s="252" t="s">
        <v>176</v>
      </c>
      <c r="C1002" s="169">
        <v>1441.9499999999998</v>
      </c>
      <c r="D1002" s="169">
        <v>1441.9499999999998</v>
      </c>
      <c r="E1002" s="169">
        <v>49.94999999999993</v>
      </c>
      <c r="F1002" s="313">
        <f t="shared" si="55"/>
        <v>0.03464059086653486</v>
      </c>
      <c r="G1002" s="226"/>
    </row>
    <row r="1003" spans="1:7" s="172" customFormat="1" ht="12.75" customHeight="1">
      <c r="A1003" s="170">
        <v>22</v>
      </c>
      <c r="B1003" s="252" t="s">
        <v>177</v>
      </c>
      <c r="C1003" s="169">
        <v>499.05</v>
      </c>
      <c r="D1003" s="169">
        <v>499.05</v>
      </c>
      <c r="E1003" s="169">
        <v>0</v>
      </c>
      <c r="F1003" s="313">
        <f t="shared" si="55"/>
        <v>0</v>
      </c>
      <c r="G1003" s="226"/>
    </row>
    <row r="1004" spans="1:7" s="172" customFormat="1" ht="12.75" customHeight="1">
      <c r="A1004" s="170">
        <v>23</v>
      </c>
      <c r="B1004" s="252" t="s">
        <v>178</v>
      </c>
      <c r="C1004" s="169">
        <v>517.8</v>
      </c>
      <c r="D1004" s="169">
        <v>517.8</v>
      </c>
      <c r="E1004" s="169">
        <v>9.900000000000006</v>
      </c>
      <c r="F1004" s="313">
        <f t="shared" si="55"/>
        <v>0.019119351100811137</v>
      </c>
      <c r="G1004" s="226"/>
    </row>
    <row r="1005" spans="1:7" s="172" customFormat="1" ht="12.75" customHeight="1">
      <c r="A1005" s="170">
        <v>24</v>
      </c>
      <c r="B1005" s="252" t="s">
        <v>179</v>
      </c>
      <c r="C1005" s="169">
        <v>1428.75</v>
      </c>
      <c r="D1005" s="169">
        <v>1428.75</v>
      </c>
      <c r="E1005" s="169">
        <v>0</v>
      </c>
      <c r="F1005" s="313">
        <f t="shared" si="55"/>
        <v>0</v>
      </c>
      <c r="G1005" s="226"/>
    </row>
    <row r="1006" spans="1:7" s="172" customFormat="1" ht="12.75" customHeight="1">
      <c r="A1006" s="170">
        <v>25</v>
      </c>
      <c r="B1006" s="252" t="s">
        <v>180</v>
      </c>
      <c r="C1006" s="169">
        <v>783</v>
      </c>
      <c r="D1006" s="169">
        <v>783</v>
      </c>
      <c r="E1006" s="169">
        <v>32.39999999999998</v>
      </c>
      <c r="F1006" s="313">
        <f t="shared" si="55"/>
        <v>0.04137931034482756</v>
      </c>
      <c r="G1006" s="226"/>
    </row>
    <row r="1007" spans="1:7" s="172" customFormat="1" ht="12.75" customHeight="1">
      <c r="A1007" s="170">
        <v>26</v>
      </c>
      <c r="B1007" s="252" t="s">
        <v>181</v>
      </c>
      <c r="C1007" s="169">
        <v>758.8499999999999</v>
      </c>
      <c r="D1007" s="169">
        <v>758.8499999999999</v>
      </c>
      <c r="E1007" s="169">
        <v>87.74999999999994</v>
      </c>
      <c r="F1007" s="313">
        <f t="shared" si="55"/>
        <v>0.11563550108717131</v>
      </c>
      <c r="G1007" s="226"/>
    </row>
    <row r="1008" spans="1:7" s="172" customFormat="1" ht="12.75" customHeight="1">
      <c r="A1008" s="170">
        <v>27</v>
      </c>
      <c r="B1008" s="252" t="s">
        <v>182</v>
      </c>
      <c r="C1008" s="169">
        <v>753.15</v>
      </c>
      <c r="D1008" s="169">
        <v>753.15</v>
      </c>
      <c r="E1008" s="169">
        <v>7.350000000000023</v>
      </c>
      <c r="F1008" s="313">
        <f t="shared" si="55"/>
        <v>0.009759012148974339</v>
      </c>
      <c r="G1008" s="226"/>
    </row>
    <row r="1009" spans="1:7" s="172" customFormat="1" ht="12.75" customHeight="1">
      <c r="A1009" s="170">
        <v>28</v>
      </c>
      <c r="B1009" s="252" t="s">
        <v>183</v>
      </c>
      <c r="C1009" s="169">
        <v>935.0999999999999</v>
      </c>
      <c r="D1009" s="169">
        <v>935.0999999999999</v>
      </c>
      <c r="E1009" s="169">
        <v>14.399999999999977</v>
      </c>
      <c r="F1009" s="313">
        <f t="shared" si="55"/>
        <v>0.015399422521655414</v>
      </c>
      <c r="G1009" s="226"/>
    </row>
    <row r="1010" spans="1:7" s="172" customFormat="1" ht="12.75" customHeight="1">
      <c r="A1010" s="170">
        <v>29</v>
      </c>
      <c r="B1010" s="252" t="s">
        <v>184</v>
      </c>
      <c r="C1010" s="169">
        <v>394.34999999999997</v>
      </c>
      <c r="D1010" s="169">
        <v>394.34999999999997</v>
      </c>
      <c r="E1010" s="169">
        <v>42.900000000000006</v>
      </c>
      <c r="F1010" s="313">
        <f t="shared" si="55"/>
        <v>0.10878661087866111</v>
      </c>
      <c r="G1010" s="226"/>
    </row>
    <row r="1011" spans="1:7" s="172" customFormat="1" ht="12.75" customHeight="1">
      <c r="A1011" s="170">
        <v>30</v>
      </c>
      <c r="B1011" s="252" t="s">
        <v>185</v>
      </c>
      <c r="C1011" s="169">
        <v>1325.25</v>
      </c>
      <c r="D1011" s="169">
        <v>1325.25</v>
      </c>
      <c r="E1011" s="169">
        <v>90.00000000000006</v>
      </c>
      <c r="F1011" s="313">
        <f t="shared" si="55"/>
        <v>0.067911714770798</v>
      </c>
      <c r="G1011" s="226"/>
    </row>
    <row r="1012" spans="1:7" s="172" customFormat="1" ht="12.75" customHeight="1">
      <c r="A1012" s="170">
        <v>31</v>
      </c>
      <c r="B1012" s="252" t="s">
        <v>186</v>
      </c>
      <c r="C1012" s="169">
        <v>629.4</v>
      </c>
      <c r="D1012" s="169">
        <v>629.4</v>
      </c>
      <c r="E1012" s="169">
        <v>1.3499999999999943</v>
      </c>
      <c r="F1012" s="313">
        <f t="shared" si="55"/>
        <v>0.0021448999046711063</v>
      </c>
      <c r="G1012" s="226"/>
    </row>
    <row r="1013" spans="1:7" s="172" customFormat="1" ht="12.75" customHeight="1">
      <c r="A1013" s="170">
        <v>32</v>
      </c>
      <c r="B1013" s="252" t="s">
        <v>187</v>
      </c>
      <c r="C1013" s="169">
        <v>566.6999999999999</v>
      </c>
      <c r="D1013" s="169">
        <v>566.6999999999999</v>
      </c>
      <c r="E1013" s="169">
        <v>39.44999999999999</v>
      </c>
      <c r="F1013" s="313">
        <f t="shared" si="55"/>
        <v>0.06961355214399152</v>
      </c>
      <c r="G1013" s="226"/>
    </row>
    <row r="1014" spans="1:8" s="172" customFormat="1" ht="12.75" customHeight="1">
      <c r="A1014" s="170">
        <v>33</v>
      </c>
      <c r="B1014" s="252" t="s">
        <v>188</v>
      </c>
      <c r="C1014" s="169">
        <v>346.65</v>
      </c>
      <c r="D1014" s="169">
        <v>346.65</v>
      </c>
      <c r="E1014" s="169">
        <v>0</v>
      </c>
      <c r="F1014" s="313">
        <f t="shared" si="55"/>
        <v>0</v>
      </c>
      <c r="G1014" s="226"/>
      <c r="H1014" s="172" t="s">
        <v>12</v>
      </c>
    </row>
    <row r="1015" spans="1:7" s="172" customFormat="1" ht="12.75" customHeight="1">
      <c r="A1015" s="170">
        <v>34</v>
      </c>
      <c r="B1015" s="252" t="s">
        <v>189</v>
      </c>
      <c r="C1015" s="169">
        <v>406.2</v>
      </c>
      <c r="D1015" s="169">
        <v>406.2</v>
      </c>
      <c r="E1015" s="169">
        <v>74.55000000000001</v>
      </c>
      <c r="F1015" s="313">
        <f t="shared" si="55"/>
        <v>0.1835302806499262</v>
      </c>
      <c r="G1015" s="226"/>
    </row>
    <row r="1016" spans="1:7" s="172" customFormat="1" ht="12.75" customHeight="1">
      <c r="A1016" s="170">
        <v>35</v>
      </c>
      <c r="B1016" s="252" t="s">
        <v>190</v>
      </c>
      <c r="C1016" s="169">
        <v>782.4</v>
      </c>
      <c r="D1016" s="169">
        <v>782.4</v>
      </c>
      <c r="E1016" s="169">
        <v>-2.999999999999943</v>
      </c>
      <c r="F1016" s="313">
        <f t="shared" si="55"/>
        <v>-0.0038343558282207865</v>
      </c>
      <c r="G1016" s="226"/>
    </row>
    <row r="1017" spans="1:7" s="172" customFormat="1" ht="12.75" customHeight="1">
      <c r="A1017" s="224"/>
      <c r="B1017" s="225" t="s">
        <v>27</v>
      </c>
      <c r="C1017" s="142">
        <v>26325.15</v>
      </c>
      <c r="D1017" s="142">
        <v>26325.15</v>
      </c>
      <c r="E1017" s="142">
        <v>835.4999999999998</v>
      </c>
      <c r="F1017" s="314">
        <f>E1017/C1017</f>
        <v>0.0317377108962342</v>
      </c>
      <c r="G1017" s="226"/>
    </row>
    <row r="1018" spans="1:7" ht="12.75" customHeight="1">
      <c r="A1018" s="39"/>
      <c r="B1018" s="2"/>
      <c r="C1018" s="162"/>
      <c r="D1018" s="162"/>
      <c r="E1018" s="162"/>
      <c r="F1018" s="163"/>
      <c r="G1018" s="30"/>
    </row>
    <row r="1019" ht="24" customHeight="1">
      <c r="A1019" s="46" t="s">
        <v>79</v>
      </c>
    </row>
    <row r="1020" ht="9" customHeight="1"/>
    <row r="1021" ht="14.25">
      <c r="A1021" s="9" t="s">
        <v>80</v>
      </c>
    </row>
    <row r="1022" spans="1:7" ht="30" customHeight="1">
      <c r="A1022" s="170" t="s">
        <v>20</v>
      </c>
      <c r="B1022" s="170"/>
      <c r="C1022" s="171" t="s">
        <v>34</v>
      </c>
      <c r="D1022" s="171" t="s">
        <v>35</v>
      </c>
      <c r="E1022" s="171" t="s">
        <v>6</v>
      </c>
      <c r="F1022" s="171" t="s">
        <v>28</v>
      </c>
      <c r="G1022" s="172"/>
    </row>
    <row r="1023" spans="1:7" ht="13.5" customHeight="1">
      <c r="A1023" s="234">
        <v>1</v>
      </c>
      <c r="B1023" s="234">
        <v>2</v>
      </c>
      <c r="C1023" s="234">
        <v>3</v>
      </c>
      <c r="D1023" s="234">
        <v>4</v>
      </c>
      <c r="E1023" s="234" t="s">
        <v>36</v>
      </c>
      <c r="F1023" s="234">
        <v>6</v>
      </c>
      <c r="G1023" s="172"/>
    </row>
    <row r="1024" spans="1:7" ht="27" customHeight="1">
      <c r="A1024" s="173">
        <v>1</v>
      </c>
      <c r="B1024" s="174" t="s">
        <v>234</v>
      </c>
      <c r="C1024" s="178">
        <v>2445.09</v>
      </c>
      <c r="D1024" s="178">
        <v>2445.09</v>
      </c>
      <c r="E1024" s="294">
        <f>C1024-D1024</f>
        <v>0</v>
      </c>
      <c r="F1024" s="296">
        <f>E1024/C1024</f>
        <v>0</v>
      </c>
      <c r="G1024" s="180"/>
    </row>
    <row r="1025" spans="1:7" ht="28.5">
      <c r="A1025" s="173">
        <v>2</v>
      </c>
      <c r="B1025" s="174" t="s">
        <v>244</v>
      </c>
      <c r="C1025" s="178">
        <v>0</v>
      </c>
      <c r="D1025" s="178">
        <v>0</v>
      </c>
      <c r="E1025" s="294">
        <f>C1025-D1025</f>
        <v>0</v>
      </c>
      <c r="F1025" s="296">
        <v>0</v>
      </c>
      <c r="G1025" s="172"/>
    </row>
    <row r="1026" spans="1:7" ht="28.5">
      <c r="A1026" s="173">
        <v>3</v>
      </c>
      <c r="B1026" s="174" t="s">
        <v>246</v>
      </c>
      <c r="C1026" s="178">
        <v>2445.09</v>
      </c>
      <c r="D1026" s="178">
        <v>2445.09</v>
      </c>
      <c r="E1026" s="294">
        <f>C1026-D1026</f>
        <v>0</v>
      </c>
      <c r="F1026" s="296">
        <f>E1026/C1026</f>
        <v>0</v>
      </c>
      <c r="G1026" s="172"/>
    </row>
    <row r="1027" spans="1:7" ht="15.75" customHeight="1">
      <c r="A1027" s="173">
        <v>4</v>
      </c>
      <c r="B1027" s="181" t="s">
        <v>247</v>
      </c>
      <c r="C1027" s="182">
        <f>SUM(C1025:C1026)</f>
        <v>2445.09</v>
      </c>
      <c r="D1027" s="182">
        <f>SUM(D1025:D1026)</f>
        <v>2445.09</v>
      </c>
      <c r="E1027" s="294">
        <f>C1027-D1027</f>
        <v>0</v>
      </c>
      <c r="F1027" s="296">
        <f>E1027/C1027</f>
        <v>0</v>
      </c>
      <c r="G1027" s="172" t="s">
        <v>12</v>
      </c>
    </row>
    <row r="1028" spans="1:6" ht="15.75" customHeight="1">
      <c r="A1028" s="31"/>
      <c r="B1028" s="116"/>
      <c r="C1028" s="165"/>
      <c r="D1028" s="165"/>
      <c r="E1028" s="63"/>
      <c r="F1028" s="63"/>
    </row>
    <row r="1029" s="105" customFormat="1" ht="14.25">
      <c r="A1029" s="9" t="s">
        <v>248</v>
      </c>
    </row>
    <row r="1030" spans="5:7" ht="14.25">
      <c r="E1030" s="65" t="s">
        <v>116</v>
      </c>
      <c r="F1030" s="251" t="s">
        <v>149</v>
      </c>
      <c r="G1030" s="128"/>
    </row>
    <row r="1031" spans="1:7" ht="28.5">
      <c r="A1031" s="86" t="s">
        <v>20</v>
      </c>
      <c r="B1031" s="86" t="s">
        <v>82</v>
      </c>
      <c r="C1031" s="86" t="s">
        <v>142</v>
      </c>
      <c r="D1031" s="86" t="s">
        <v>42</v>
      </c>
      <c r="E1031" s="86" t="s">
        <v>83</v>
      </c>
      <c r="F1031" s="86" t="s">
        <v>84</v>
      </c>
      <c r="G1031" s="62" t="s">
        <v>12</v>
      </c>
    </row>
    <row r="1032" spans="1:7" ht="14.25">
      <c r="A1032" s="107">
        <v>1</v>
      </c>
      <c r="B1032" s="107">
        <v>2</v>
      </c>
      <c r="C1032" s="107">
        <v>3</v>
      </c>
      <c r="D1032" s="107">
        <v>4</v>
      </c>
      <c r="E1032" s="107">
        <v>5</v>
      </c>
      <c r="F1032" s="107">
        <v>6</v>
      </c>
      <c r="G1032" s="129"/>
    </row>
    <row r="1033" spans="1:7" ht="28.5">
      <c r="A1033" s="108">
        <v>1</v>
      </c>
      <c r="B1033" s="109" t="s">
        <v>85</v>
      </c>
      <c r="C1033" s="110">
        <f>C1024/2</f>
        <v>1222.545</v>
      </c>
      <c r="D1033" s="110">
        <f>D1024/2</f>
        <v>1222.545</v>
      </c>
      <c r="E1033" s="112"/>
      <c r="F1033" s="111">
        <f>E1033/C1033</f>
        <v>0</v>
      </c>
      <c r="G1033" s="130"/>
    </row>
    <row r="1034" spans="1:8" ht="89.25" customHeight="1">
      <c r="A1034" s="108">
        <v>2</v>
      </c>
      <c r="B1034" s="109" t="s">
        <v>86</v>
      </c>
      <c r="C1034" s="110">
        <f>C1033</f>
        <v>1222.545</v>
      </c>
      <c r="D1034" s="110">
        <f>D1033</f>
        <v>1222.545</v>
      </c>
      <c r="E1034" s="112"/>
      <c r="F1034" s="111">
        <f>E1034/C1034</f>
        <v>0</v>
      </c>
      <c r="G1034" s="131"/>
      <c r="H1034" s="10" t="s">
        <v>12</v>
      </c>
    </row>
    <row r="1035" spans="1:7" ht="15">
      <c r="A1035" s="349" t="s">
        <v>10</v>
      </c>
      <c r="B1035" s="349"/>
      <c r="C1035" s="113">
        <f>SUM(C1033:C1034)</f>
        <v>2445.09</v>
      </c>
      <c r="D1035" s="113">
        <f>SUM(D1033:D1034)</f>
        <v>2445.09</v>
      </c>
      <c r="E1035" s="113">
        <f>SUM(E1033:E1034)</f>
        <v>0</v>
      </c>
      <c r="F1035" s="111">
        <f>E1035/C1035</f>
        <v>0</v>
      </c>
      <c r="G1035" s="132"/>
    </row>
    <row r="1036" spans="1:7" s="125" customFormat="1" ht="22.5" customHeight="1">
      <c r="A1036" s="350"/>
      <c r="B1036" s="350"/>
      <c r="C1036" s="350"/>
      <c r="D1036" s="350"/>
      <c r="E1036" s="350"/>
      <c r="F1036" s="350"/>
      <c r="G1036" s="350"/>
    </row>
    <row r="1037" spans="1:7" ht="14.25">
      <c r="A1037" s="116" t="s">
        <v>87</v>
      </c>
      <c r="B1037" s="25"/>
      <c r="C1037" s="25"/>
      <c r="D1037" s="114"/>
      <c r="E1037" s="25"/>
      <c r="F1037" s="25"/>
      <c r="G1037" s="115"/>
    </row>
    <row r="1038" spans="1:7" ht="14.25">
      <c r="A1038" s="116"/>
      <c r="B1038" s="25"/>
      <c r="C1038" s="25"/>
      <c r="D1038" s="114"/>
      <c r="E1038" s="25"/>
      <c r="F1038" s="25"/>
      <c r="G1038" s="115"/>
    </row>
    <row r="1039" ht="14.25">
      <c r="A1039" s="9" t="s">
        <v>88</v>
      </c>
    </row>
    <row r="1040" spans="1:6" ht="30" customHeight="1">
      <c r="A1040" s="16" t="s">
        <v>20</v>
      </c>
      <c r="B1040" s="16" t="s">
        <v>82</v>
      </c>
      <c r="C1040" s="300" t="s">
        <v>34</v>
      </c>
      <c r="D1040" s="300" t="s">
        <v>35</v>
      </c>
      <c r="E1040" s="300" t="s">
        <v>6</v>
      </c>
      <c r="F1040" s="300" t="s">
        <v>28</v>
      </c>
    </row>
    <row r="1041" spans="1:7" ht="13.5" customHeight="1">
      <c r="A1041" s="170">
        <v>1</v>
      </c>
      <c r="B1041" s="170">
        <v>2</v>
      </c>
      <c r="C1041" s="170">
        <v>3</v>
      </c>
      <c r="D1041" s="170">
        <v>4</v>
      </c>
      <c r="E1041" s="170" t="s">
        <v>36</v>
      </c>
      <c r="F1041" s="170">
        <v>6</v>
      </c>
      <c r="G1041" s="172"/>
    </row>
    <row r="1042" spans="1:7" ht="27" customHeight="1">
      <c r="A1042" s="173">
        <v>1</v>
      </c>
      <c r="B1042" s="174" t="s">
        <v>234</v>
      </c>
      <c r="C1042" s="294">
        <v>2824.23</v>
      </c>
      <c r="D1042" s="294">
        <v>2824.23</v>
      </c>
      <c r="E1042" s="294">
        <f>C1042-D1042</f>
        <v>0</v>
      </c>
      <c r="F1042" s="295">
        <v>0</v>
      </c>
      <c r="G1042" s="172"/>
    </row>
    <row r="1043" spans="1:8" ht="28.5">
      <c r="A1043" s="173">
        <v>2</v>
      </c>
      <c r="B1043" s="174" t="s">
        <v>244</v>
      </c>
      <c r="C1043" s="294">
        <v>983.03</v>
      </c>
      <c r="D1043" s="294">
        <v>983.03</v>
      </c>
      <c r="E1043" s="294">
        <f>C1043-D1043</f>
        <v>0</v>
      </c>
      <c r="F1043" s="296">
        <v>0</v>
      </c>
      <c r="G1043" s="172"/>
      <c r="H1043" s="10" t="s">
        <v>12</v>
      </c>
    </row>
    <row r="1044" spans="1:7" ht="28.5">
      <c r="A1044" s="173">
        <v>3</v>
      </c>
      <c r="B1044" s="174" t="s">
        <v>249</v>
      </c>
      <c r="C1044" s="294">
        <v>1841.2</v>
      </c>
      <c r="D1044" s="294">
        <v>1841.2</v>
      </c>
      <c r="E1044" s="294">
        <f>C1044-D1044</f>
        <v>0</v>
      </c>
      <c r="F1044" s="296">
        <f>E1044/C1044</f>
        <v>0</v>
      </c>
      <c r="G1044" s="172"/>
    </row>
    <row r="1045" spans="1:7" ht="15.75" customHeight="1">
      <c r="A1045" s="173">
        <v>4</v>
      </c>
      <c r="B1045" s="181" t="s">
        <v>81</v>
      </c>
      <c r="C1045" s="297">
        <f>SUM(C1043:C1044)</f>
        <v>2824.23</v>
      </c>
      <c r="D1045" s="297">
        <f>SUM(D1043:D1044)</f>
        <v>2824.23</v>
      </c>
      <c r="E1045" s="294">
        <f>C1045-D1045</f>
        <v>0</v>
      </c>
      <c r="F1045" s="298">
        <f>E1045/C1045</f>
        <v>0</v>
      </c>
      <c r="G1045" s="172"/>
    </row>
    <row r="1046" spans="1:6" ht="15.75" customHeight="1">
      <c r="A1046" s="31"/>
      <c r="B1046" s="116"/>
      <c r="C1046" s="83"/>
      <c r="D1046" s="83"/>
      <c r="E1046" s="63"/>
      <c r="F1046" s="37"/>
    </row>
    <row r="1047" s="105" customFormat="1" ht="14.25">
      <c r="A1047" s="9" t="s">
        <v>250</v>
      </c>
    </row>
    <row r="1048" spans="6:8" ht="14.25">
      <c r="F1048" s="106"/>
      <c r="G1048" s="65" t="s">
        <v>116</v>
      </c>
      <c r="H1048" s="164"/>
    </row>
    <row r="1049" spans="1:8" ht="42.75">
      <c r="A1049" s="86" t="s">
        <v>251</v>
      </c>
      <c r="B1049" s="86" t="s">
        <v>89</v>
      </c>
      <c r="C1049" s="86" t="s">
        <v>90</v>
      </c>
      <c r="D1049" s="86" t="s">
        <v>91</v>
      </c>
      <c r="E1049" s="86" t="s">
        <v>92</v>
      </c>
      <c r="F1049" s="86" t="s">
        <v>6</v>
      </c>
      <c r="G1049" s="86" t="s">
        <v>84</v>
      </c>
      <c r="H1049" s="86" t="s">
        <v>93</v>
      </c>
    </row>
    <row r="1050" spans="1:8" ht="14.25">
      <c r="A1050" s="118">
        <v>1</v>
      </c>
      <c r="B1050" s="118">
        <v>2</v>
      </c>
      <c r="C1050" s="118">
        <v>3</v>
      </c>
      <c r="D1050" s="118">
        <v>4</v>
      </c>
      <c r="E1050" s="118">
        <v>5</v>
      </c>
      <c r="F1050" s="118" t="s">
        <v>94</v>
      </c>
      <c r="G1050" s="118">
        <v>7</v>
      </c>
      <c r="H1050" s="119" t="s">
        <v>95</v>
      </c>
    </row>
    <row r="1051" spans="1:8" ht="18" customHeight="1">
      <c r="A1051" s="120">
        <f>C1042</f>
        <v>2824.23</v>
      </c>
      <c r="B1051" s="120">
        <f>D1045</f>
        <v>2824.23</v>
      </c>
      <c r="C1051" s="121">
        <f>C452</f>
        <v>216174.565</v>
      </c>
      <c r="D1051" s="121">
        <f>(C1051*1200)/100000</f>
        <v>2594.09478</v>
      </c>
      <c r="E1051" s="237">
        <v>2618.09</v>
      </c>
      <c r="F1051" s="121">
        <f>D1051-E1051</f>
        <v>-23.995220000000245</v>
      </c>
      <c r="G1051" s="111">
        <f>E1051/A1051</f>
        <v>0.9270101939289648</v>
      </c>
      <c r="H1051" s="121">
        <f>B1051-E1051</f>
        <v>206.13999999999987</v>
      </c>
    </row>
    <row r="1052" spans="1:8" ht="21" customHeight="1">
      <c r="A1052" s="133"/>
      <c r="B1052" s="133"/>
      <c r="C1052" s="134"/>
      <c r="D1052" s="134"/>
      <c r="E1052" s="135"/>
      <c r="F1052" s="134"/>
      <c r="G1052" s="136"/>
      <c r="H1052" s="134"/>
    </row>
    <row r="1053" spans="1:8" s="124" customFormat="1" ht="12.75">
      <c r="A1053" s="201" t="s">
        <v>254</v>
      </c>
      <c r="B1053" s="202"/>
      <c r="C1053" s="202"/>
      <c r="D1053" s="202"/>
      <c r="E1053" s="202"/>
      <c r="F1053" s="202"/>
      <c r="G1053" s="202"/>
      <c r="H1053" s="202"/>
    </row>
    <row r="1054" spans="1:8" s="124" customFormat="1" ht="14.25" customHeight="1">
      <c r="A1054" s="201"/>
      <c r="B1054" s="202"/>
      <c r="C1054" s="202"/>
      <c r="D1054" s="202"/>
      <c r="E1054" s="202"/>
      <c r="F1054" s="202"/>
      <c r="G1054" s="202"/>
      <c r="H1054" s="202"/>
    </row>
    <row r="1055" spans="1:8" s="124" customFormat="1" ht="12.75">
      <c r="A1055" s="203" t="s">
        <v>109</v>
      </c>
      <c r="B1055" s="202"/>
      <c r="C1055" s="202"/>
      <c r="D1055" s="202"/>
      <c r="E1055" s="202"/>
      <c r="F1055" s="202"/>
      <c r="G1055" s="202"/>
      <c r="H1055" s="202"/>
    </row>
    <row r="1056" spans="1:8" s="124" customFormat="1" ht="12.75">
      <c r="A1056" s="203"/>
      <c r="B1056" s="202"/>
      <c r="C1056" s="202"/>
      <c r="D1056" s="202"/>
      <c r="E1056" s="202"/>
      <c r="F1056" s="202"/>
      <c r="G1056" s="202"/>
      <c r="H1056" s="202"/>
    </row>
    <row r="1057" spans="1:8" s="124" customFormat="1" ht="12.75">
      <c r="A1057" s="204" t="s">
        <v>125</v>
      </c>
      <c r="B1057" s="202"/>
      <c r="C1057" s="202"/>
      <c r="D1057" s="202"/>
      <c r="E1057" s="202"/>
      <c r="F1057" s="202"/>
      <c r="G1057" s="202"/>
      <c r="H1057" s="202"/>
    </row>
    <row r="1058" spans="1:7" s="124" customFormat="1" ht="12.75">
      <c r="A1058" s="358" t="s">
        <v>143</v>
      </c>
      <c r="B1058" s="359"/>
      <c r="C1058" s="359"/>
      <c r="D1058" s="359"/>
      <c r="E1058" s="360"/>
      <c r="G1058" s="236"/>
    </row>
    <row r="1059" spans="1:7" s="124" customFormat="1" ht="12.75">
      <c r="A1059" s="358" t="s">
        <v>222</v>
      </c>
      <c r="B1059" s="359"/>
      <c r="C1059" s="359"/>
      <c r="D1059" s="359"/>
      <c r="E1059" s="360"/>
      <c r="G1059" s="236"/>
    </row>
    <row r="1060" spans="1:7" s="124" customFormat="1" ht="12.75">
      <c r="A1060" s="325" t="s">
        <v>121</v>
      </c>
      <c r="B1060" s="326" t="s">
        <v>122</v>
      </c>
      <c r="C1060" s="326" t="s">
        <v>123</v>
      </c>
      <c r="D1060" s="326" t="s">
        <v>124</v>
      </c>
      <c r="E1060" s="327" t="s">
        <v>145</v>
      </c>
      <c r="G1060" s="236"/>
    </row>
    <row r="1061" spans="1:7" s="124" customFormat="1" ht="12.75">
      <c r="A1061" s="361" t="s">
        <v>146</v>
      </c>
      <c r="B1061" s="316" t="s">
        <v>144</v>
      </c>
      <c r="C1061" s="316"/>
      <c r="D1061" s="328">
        <v>18417</v>
      </c>
      <c r="E1061" s="328">
        <v>11050.2</v>
      </c>
      <c r="G1061" s="236"/>
    </row>
    <row r="1062" spans="1:7" s="124" customFormat="1" ht="12.75">
      <c r="A1062" s="362"/>
      <c r="B1062" s="316" t="s">
        <v>150</v>
      </c>
      <c r="C1062" s="316"/>
      <c r="D1062" s="328">
        <v>87</v>
      </c>
      <c r="E1062" s="328">
        <v>52.2</v>
      </c>
      <c r="G1062" s="236"/>
    </row>
    <row r="1063" spans="1:7" s="124" customFormat="1" ht="12.75">
      <c r="A1063" s="362"/>
      <c r="B1063" s="316" t="s">
        <v>147</v>
      </c>
      <c r="C1063" s="316"/>
      <c r="D1063" s="328">
        <v>32355</v>
      </c>
      <c r="E1063" s="328">
        <f>D1063*0.6</f>
        <v>19413</v>
      </c>
      <c r="G1063" s="236"/>
    </row>
    <row r="1064" spans="1:7" s="124" customFormat="1" ht="12.75">
      <c r="A1064" s="362"/>
      <c r="B1064" s="316" t="s">
        <v>191</v>
      </c>
      <c r="C1064" s="316"/>
      <c r="D1064" s="328">
        <v>1362</v>
      </c>
      <c r="E1064" s="328">
        <v>1421.06</v>
      </c>
      <c r="G1064" s="236"/>
    </row>
    <row r="1065" spans="1:7" s="124" customFormat="1" ht="12.75">
      <c r="A1065" s="362"/>
      <c r="B1065" s="316" t="s">
        <v>192</v>
      </c>
      <c r="C1065" s="316"/>
      <c r="D1065" s="328">
        <v>7869</v>
      </c>
      <c r="E1065" s="328">
        <v>8260.77</v>
      </c>
      <c r="G1065" s="236"/>
    </row>
    <row r="1066" spans="1:7" s="124" customFormat="1" ht="14.25" customHeight="1">
      <c r="A1066" s="362"/>
      <c r="B1066" s="329" t="s">
        <v>193</v>
      </c>
      <c r="C1066" s="329"/>
      <c r="D1066" s="328">
        <v>6000</v>
      </c>
      <c r="E1066" s="328">
        <v>7834.98</v>
      </c>
      <c r="G1066" s="236"/>
    </row>
    <row r="1067" spans="1:7" s="124" customFormat="1" ht="14.25" customHeight="1" thickBot="1">
      <c r="A1067" s="363"/>
      <c r="B1067" s="330" t="s">
        <v>152</v>
      </c>
      <c r="C1067" s="263"/>
      <c r="D1067" s="263">
        <f>SUM(D1061:D1066)</f>
        <v>66090</v>
      </c>
      <c r="E1067" s="263">
        <f>SUM(E1061:E1066)</f>
        <v>48032.21000000001</v>
      </c>
      <c r="G1067" s="236"/>
    </row>
    <row r="1068" spans="1:8" s="124" customFormat="1" ht="13.5" customHeight="1">
      <c r="A1068" s="203"/>
      <c r="B1068" s="202"/>
      <c r="C1068" s="202"/>
      <c r="D1068" s="202"/>
      <c r="E1068" s="202"/>
      <c r="F1068" s="202"/>
      <c r="G1068" s="202"/>
      <c r="H1068" s="202"/>
    </row>
    <row r="1069" spans="1:8" s="124" customFormat="1" ht="12.75">
      <c r="A1069" s="203"/>
      <c r="B1069" s="202"/>
      <c r="C1069" s="202"/>
      <c r="D1069" s="202"/>
      <c r="E1069" s="202"/>
      <c r="F1069" s="202"/>
      <c r="G1069" s="202"/>
      <c r="H1069" s="202"/>
    </row>
    <row r="1070" spans="1:8" s="166" customFormat="1" ht="12.75">
      <c r="A1070" s="205" t="s">
        <v>126</v>
      </c>
      <c r="B1070" s="206"/>
      <c r="C1070" s="206"/>
      <c r="D1070" s="206"/>
      <c r="E1070" s="206"/>
      <c r="F1070" s="206"/>
      <c r="G1070" s="206"/>
      <c r="H1070" s="207"/>
    </row>
    <row r="1071" spans="1:8" s="166" customFormat="1" ht="12.75">
      <c r="A1071" s="351" t="s">
        <v>99</v>
      </c>
      <c r="B1071" s="353" t="s">
        <v>100</v>
      </c>
      <c r="C1071" s="354"/>
      <c r="D1071" s="348" t="s">
        <v>101</v>
      </c>
      <c r="E1071" s="348"/>
      <c r="F1071" s="348" t="s">
        <v>102</v>
      </c>
      <c r="G1071" s="348"/>
      <c r="H1071" s="207"/>
    </row>
    <row r="1072" spans="1:8" s="166" customFormat="1" ht="12.75">
      <c r="A1072" s="352"/>
      <c r="B1072" s="302" t="s">
        <v>103</v>
      </c>
      <c r="C1072" s="303" t="s">
        <v>104</v>
      </c>
      <c r="D1072" s="304" t="s">
        <v>103</v>
      </c>
      <c r="E1072" s="304" t="s">
        <v>104</v>
      </c>
      <c r="F1072" s="232" t="s">
        <v>103</v>
      </c>
      <c r="G1072" s="232" t="s">
        <v>104</v>
      </c>
      <c r="H1072" s="207"/>
    </row>
    <row r="1073" spans="1:8" s="166" customFormat="1" ht="12.75">
      <c r="A1073" s="208" t="s">
        <v>261</v>
      </c>
      <c r="B1073" s="263">
        <v>66090</v>
      </c>
      <c r="C1073" s="263">
        <v>48032.21000000001</v>
      </c>
      <c r="D1073" s="263">
        <v>66090</v>
      </c>
      <c r="E1073" s="263">
        <v>48032.21000000001</v>
      </c>
      <c r="F1073" s="209">
        <f>(B1073-D1073)/B1073</f>
        <v>0</v>
      </c>
      <c r="G1073" s="209">
        <f>(C1073-E1073)/C1073</f>
        <v>0</v>
      </c>
      <c r="H1073" s="207"/>
    </row>
    <row r="1074" spans="1:8" s="166" customFormat="1" ht="12.75">
      <c r="A1074" s="210"/>
      <c r="B1074" s="206"/>
      <c r="C1074" s="206"/>
      <c r="D1074" s="206"/>
      <c r="E1074" s="206"/>
      <c r="F1074" s="206"/>
      <c r="G1074" s="206"/>
      <c r="H1074" s="207"/>
    </row>
    <row r="1075" spans="1:8" s="166" customFormat="1" ht="12.75">
      <c r="A1075" s="205" t="s">
        <v>214</v>
      </c>
      <c r="B1075" s="206"/>
      <c r="C1075" s="206"/>
      <c r="D1075" s="206"/>
      <c r="E1075" s="206"/>
      <c r="F1075" s="206"/>
      <c r="G1075" s="206"/>
      <c r="H1075" s="207"/>
    </row>
    <row r="1076" spans="1:8" s="166" customFormat="1" ht="25.5" customHeight="1">
      <c r="A1076" s="334" t="s">
        <v>252</v>
      </c>
      <c r="B1076" s="334"/>
      <c r="C1076" s="334" t="s">
        <v>262</v>
      </c>
      <c r="D1076" s="334"/>
      <c r="E1076" s="334" t="s">
        <v>105</v>
      </c>
      <c r="F1076" s="334"/>
      <c r="G1076" s="206"/>
      <c r="H1076" s="207"/>
    </row>
    <row r="1077" spans="1:8" s="166" customFormat="1" ht="25.5">
      <c r="A1077" s="246" t="s">
        <v>153</v>
      </c>
      <c r="B1077" s="246" t="s">
        <v>154</v>
      </c>
      <c r="C1077" s="246" t="s">
        <v>153</v>
      </c>
      <c r="D1077" s="246" t="s">
        <v>154</v>
      </c>
      <c r="E1077" s="246" t="s">
        <v>153</v>
      </c>
      <c r="F1077" s="246" t="s">
        <v>154</v>
      </c>
      <c r="G1077" s="206"/>
      <c r="H1077" s="207" t="s">
        <v>12</v>
      </c>
    </row>
    <row r="1078" spans="1:8" s="166" customFormat="1" ht="12.75">
      <c r="A1078" s="211">
        <v>1</v>
      </c>
      <c r="B1078" s="211">
        <v>2</v>
      </c>
      <c r="C1078" s="211">
        <v>3</v>
      </c>
      <c r="D1078" s="211">
        <v>4</v>
      </c>
      <c r="E1078" s="211">
        <v>5</v>
      </c>
      <c r="F1078" s="211">
        <v>6</v>
      </c>
      <c r="G1078" s="212"/>
      <c r="H1078" s="213"/>
    </row>
    <row r="1079" spans="1:8" s="166" customFormat="1" ht="12.75">
      <c r="A1079" s="299">
        <v>66090</v>
      </c>
      <c r="B1079" s="299">
        <v>48032.21000000001</v>
      </c>
      <c r="C1079" s="264">
        <v>58090</v>
      </c>
      <c r="D1079" s="238">
        <v>41255.92</v>
      </c>
      <c r="E1079" s="214">
        <f>C1079/A1079</f>
        <v>0.8789529429565743</v>
      </c>
      <c r="F1079" s="214">
        <f>D1079/B1079</f>
        <v>0.8589219609091481</v>
      </c>
      <c r="G1079" s="206"/>
      <c r="H1079" s="207"/>
    </row>
    <row r="1080" spans="1:8" s="166" customFormat="1" ht="12.75">
      <c r="A1080" s="215"/>
      <c r="B1080" s="216"/>
      <c r="C1080" s="217"/>
      <c r="D1080" s="217"/>
      <c r="E1080" s="218"/>
      <c r="F1080" s="219"/>
      <c r="G1080" s="220" t="s">
        <v>12</v>
      </c>
      <c r="H1080" s="207" t="s">
        <v>12</v>
      </c>
    </row>
    <row r="1081" spans="1:8" s="166" customFormat="1" ht="12.75">
      <c r="A1081" s="221" t="s">
        <v>108</v>
      </c>
      <c r="B1081" s="206"/>
      <c r="C1081" s="206"/>
      <c r="D1081" s="206" t="s">
        <v>12</v>
      </c>
      <c r="E1081" s="206"/>
      <c r="F1081" s="206"/>
      <c r="G1081" s="206"/>
      <c r="H1081" s="207"/>
    </row>
    <row r="1082" spans="1:8" s="166" customFormat="1" ht="12.75">
      <c r="A1082" s="221" t="s">
        <v>221</v>
      </c>
      <c r="B1082" s="206"/>
      <c r="C1082" s="206"/>
      <c r="D1082" s="206"/>
      <c r="E1082" s="206"/>
      <c r="F1082" s="206"/>
      <c r="G1082" s="206"/>
      <c r="H1082" s="207"/>
    </row>
    <row r="1083" spans="1:8" s="166" customFormat="1" ht="25.5">
      <c r="A1083" s="316" t="s">
        <v>121</v>
      </c>
      <c r="B1083" s="316" t="s">
        <v>99</v>
      </c>
      <c r="C1083" s="316" t="s">
        <v>123</v>
      </c>
      <c r="D1083" s="316" t="s">
        <v>124</v>
      </c>
      <c r="E1083" s="316" t="s">
        <v>194</v>
      </c>
      <c r="F1083" s="206"/>
      <c r="G1083" s="206"/>
      <c r="H1083" s="207"/>
    </row>
    <row r="1084" spans="1:8" s="166" customFormat="1" ht="12.75">
      <c r="A1084" s="364" t="s">
        <v>195</v>
      </c>
      <c r="B1084" s="317" t="s">
        <v>144</v>
      </c>
      <c r="C1084" s="317"/>
      <c r="D1084" s="318">
        <v>42450</v>
      </c>
      <c r="E1084" s="318">
        <v>2122.5099999999998</v>
      </c>
      <c r="F1084" s="206"/>
      <c r="G1084" s="206"/>
      <c r="H1084" s="207"/>
    </row>
    <row r="1085" spans="1:8" s="166" customFormat="1" ht="12.75">
      <c r="A1085" s="365"/>
      <c r="B1085" s="317" t="s">
        <v>150</v>
      </c>
      <c r="C1085" s="317"/>
      <c r="D1085" s="319">
        <v>64539</v>
      </c>
      <c r="E1085" s="319">
        <v>3226.95</v>
      </c>
      <c r="F1085" s="206"/>
      <c r="G1085" s="206"/>
      <c r="H1085" s="207"/>
    </row>
    <row r="1086" spans="1:13" s="166" customFormat="1" ht="12.75">
      <c r="A1086" s="365"/>
      <c r="B1086" s="317" t="s">
        <v>147</v>
      </c>
      <c r="C1086" s="317"/>
      <c r="D1086" s="319">
        <v>12797</v>
      </c>
      <c r="E1086" s="319">
        <v>639.85</v>
      </c>
      <c r="F1086" s="206"/>
      <c r="G1086" s="206"/>
      <c r="H1086" s="207"/>
      <c r="J1086" s="166">
        <f>D1084+D1085+D1086+D1087+D1091</f>
        <v>140136</v>
      </c>
      <c r="K1086" s="166">
        <f>E1084+E1085+E1086+E1087+E1091</f>
        <v>7006.8099999999995</v>
      </c>
      <c r="L1086" s="166">
        <f>D1088+D1089+D1090+D1092+D1093</f>
        <v>206313</v>
      </c>
      <c r="M1086" s="166">
        <f>E1088+E1089+E1090+E1092+E1093</f>
        <v>13461.220000000001</v>
      </c>
    </row>
    <row r="1087" spans="1:8" s="166" customFormat="1" ht="12.75">
      <c r="A1087" s="365"/>
      <c r="B1087" s="317" t="s">
        <v>151</v>
      </c>
      <c r="C1087" s="317"/>
      <c r="D1087" s="319">
        <v>1557</v>
      </c>
      <c r="E1087" s="319">
        <v>77.85</v>
      </c>
      <c r="F1087" s="206"/>
      <c r="G1087" s="206"/>
      <c r="H1087" s="207"/>
    </row>
    <row r="1088" spans="1:8" s="166" customFormat="1" ht="12.75">
      <c r="A1088" s="365"/>
      <c r="B1088" s="317" t="s">
        <v>196</v>
      </c>
      <c r="C1088" s="317" t="s">
        <v>197</v>
      </c>
      <c r="D1088" s="319">
        <v>42450</v>
      </c>
      <c r="E1088" s="319">
        <v>2122.5</v>
      </c>
      <c r="F1088" s="206"/>
      <c r="G1088" s="206"/>
      <c r="H1088" s="207"/>
    </row>
    <row r="1089" spans="1:8" s="166" customFormat="1" ht="12.75">
      <c r="A1089" s="365"/>
      <c r="B1089" s="317" t="s">
        <v>193</v>
      </c>
      <c r="C1089" s="317" t="s">
        <v>197</v>
      </c>
      <c r="D1089" s="319">
        <v>64539</v>
      </c>
      <c r="E1089" s="319">
        <v>3226.95</v>
      </c>
      <c r="F1089" s="206"/>
      <c r="G1089" s="206"/>
      <c r="H1089" s="207"/>
    </row>
    <row r="1090" spans="1:8" s="166" customFormat="1" ht="12.75">
      <c r="A1090" s="366"/>
      <c r="B1090" s="317" t="s">
        <v>198</v>
      </c>
      <c r="C1090" s="317" t="s">
        <v>197</v>
      </c>
      <c r="D1090" s="319">
        <v>12797</v>
      </c>
      <c r="E1090" s="319">
        <v>639.85</v>
      </c>
      <c r="F1090" s="206"/>
      <c r="G1090" s="206"/>
      <c r="H1090" s="207"/>
    </row>
    <row r="1091" spans="1:8" s="166" customFormat="1" ht="12.75">
      <c r="A1091" s="366"/>
      <c r="B1091" s="317" t="s">
        <v>198</v>
      </c>
      <c r="C1091" s="317" t="s">
        <v>199</v>
      </c>
      <c r="D1091" s="319">
        <v>18793</v>
      </c>
      <c r="E1091" s="319">
        <v>939.65</v>
      </c>
      <c r="F1091" s="206"/>
      <c r="G1091" s="206"/>
      <c r="H1091" s="207"/>
    </row>
    <row r="1092" spans="1:8" s="166" customFormat="1" ht="12.75">
      <c r="A1092" s="366"/>
      <c r="B1092" s="319" t="s">
        <v>200</v>
      </c>
      <c r="C1092" s="317" t="s">
        <v>197</v>
      </c>
      <c r="D1092" s="319">
        <v>1557</v>
      </c>
      <c r="E1092" s="319">
        <v>77.85</v>
      </c>
      <c r="F1092" s="206"/>
      <c r="G1092" s="206"/>
      <c r="H1092" s="207"/>
    </row>
    <row r="1093" spans="1:8" s="166" customFormat="1" ht="12.75">
      <c r="A1093" s="320"/>
      <c r="B1093" s="321" t="s">
        <v>263</v>
      </c>
      <c r="C1093" s="321" t="s">
        <v>197</v>
      </c>
      <c r="D1093" s="319">
        <v>84970</v>
      </c>
      <c r="E1093" s="319">
        <v>7394.07</v>
      </c>
      <c r="F1093" s="206"/>
      <c r="G1093" s="206"/>
      <c r="H1093" s="207"/>
    </row>
    <row r="1094" spans="1:12" s="166" customFormat="1" ht="12.75">
      <c r="A1094" s="322"/>
      <c r="B1094" s="323" t="s">
        <v>152</v>
      </c>
      <c r="C1094" s="324"/>
      <c r="D1094" s="324">
        <f>SUM(D1084:D1093)</f>
        <v>346449</v>
      </c>
      <c r="E1094" s="324">
        <f>SUM(E1084:E1093)</f>
        <v>20468.03</v>
      </c>
      <c r="F1094" s="206"/>
      <c r="G1094" s="206"/>
      <c r="H1094" s="207"/>
      <c r="L1094" s="166">
        <f>261479/D1094</f>
        <v>0.7547402359366026</v>
      </c>
    </row>
    <row r="1095" spans="1:8" s="166" customFormat="1" ht="12.75">
      <c r="A1095" s="221"/>
      <c r="B1095" s="206"/>
      <c r="C1095" s="206"/>
      <c r="D1095" s="206"/>
      <c r="E1095" s="206"/>
      <c r="F1095" s="206"/>
      <c r="G1095" s="206"/>
      <c r="H1095" s="207"/>
    </row>
    <row r="1096" spans="1:8" s="166" customFormat="1" ht="12.75">
      <c r="A1096" s="205"/>
      <c r="B1096" s="206"/>
      <c r="C1096" s="206"/>
      <c r="D1096" s="206"/>
      <c r="E1096" s="206"/>
      <c r="F1096" s="206"/>
      <c r="G1096" s="206"/>
      <c r="H1096" s="207"/>
    </row>
    <row r="1097" spans="1:8" s="166" customFormat="1" ht="12.75">
      <c r="A1097" s="205" t="s">
        <v>119</v>
      </c>
      <c r="B1097" s="206"/>
      <c r="C1097" s="206"/>
      <c r="D1097" s="206"/>
      <c r="E1097" s="206"/>
      <c r="F1097" s="206"/>
      <c r="G1097" s="206"/>
      <c r="H1097" s="207"/>
    </row>
    <row r="1098" spans="1:8" s="166" customFormat="1" ht="12.75">
      <c r="A1098" s="351" t="s">
        <v>99</v>
      </c>
      <c r="B1098" s="353" t="s">
        <v>100</v>
      </c>
      <c r="C1098" s="354"/>
      <c r="D1098" s="348" t="s">
        <v>101</v>
      </c>
      <c r="E1098" s="348"/>
      <c r="F1098" s="348" t="s">
        <v>102</v>
      </c>
      <c r="G1098" s="348"/>
      <c r="H1098" s="207"/>
    </row>
    <row r="1099" spans="1:8" s="166" customFormat="1" ht="12.75">
      <c r="A1099" s="352"/>
      <c r="B1099" s="256" t="s">
        <v>103</v>
      </c>
      <c r="C1099" s="257" t="s">
        <v>104</v>
      </c>
      <c r="D1099" s="258" t="s">
        <v>103</v>
      </c>
      <c r="E1099" s="258" t="s">
        <v>104</v>
      </c>
      <c r="F1099" s="258" t="s">
        <v>103</v>
      </c>
      <c r="G1099" s="258" t="s">
        <v>104</v>
      </c>
      <c r="H1099" s="207"/>
    </row>
    <row r="1100" spans="1:8" s="166" customFormat="1" ht="12.75">
      <c r="A1100" s="222" t="s">
        <v>201</v>
      </c>
      <c r="B1100" s="265">
        <v>140136</v>
      </c>
      <c r="C1100" s="169">
        <v>7006.8099999999995</v>
      </c>
      <c r="D1100" s="265">
        <v>140136</v>
      </c>
      <c r="E1100" s="169">
        <v>7006.8099999999995</v>
      </c>
      <c r="F1100" s="209">
        <f>(B1100-D1100)/B1100</f>
        <v>0</v>
      </c>
      <c r="G1100" s="209">
        <f>(C1100-E1100)/C1100</f>
        <v>0</v>
      </c>
      <c r="H1100" s="207"/>
    </row>
    <row r="1101" spans="1:8" s="166" customFormat="1" ht="12.75">
      <c r="A1101" s="222" t="s">
        <v>202</v>
      </c>
      <c r="B1101" s="265">
        <v>206313</v>
      </c>
      <c r="C1101" s="169">
        <v>13461.220000000001</v>
      </c>
      <c r="D1101" s="265">
        <v>206313</v>
      </c>
      <c r="E1101" s="169">
        <v>13461.220000000001</v>
      </c>
      <c r="F1101" s="209">
        <f>(B1101-D1101)/B1101</f>
        <v>0</v>
      </c>
      <c r="G1101" s="209">
        <f>(C1101-E1101)/C1101</f>
        <v>0</v>
      </c>
      <c r="H1101" s="207"/>
    </row>
    <row r="1102" spans="1:8" s="166" customFormat="1" ht="12.75">
      <c r="A1102" s="210"/>
      <c r="B1102" s="206"/>
      <c r="C1102" s="206"/>
      <c r="D1102" s="206"/>
      <c r="E1102" s="206"/>
      <c r="F1102" s="206"/>
      <c r="G1102" s="206"/>
      <c r="H1102" s="207"/>
    </row>
    <row r="1103" spans="1:8" s="166" customFormat="1" ht="12.75">
      <c r="A1103" s="205" t="s">
        <v>215</v>
      </c>
      <c r="B1103" s="206"/>
      <c r="C1103" s="206"/>
      <c r="D1103" s="206"/>
      <c r="E1103" s="206"/>
      <c r="F1103" s="206"/>
      <c r="G1103" s="206"/>
      <c r="H1103" s="207"/>
    </row>
    <row r="1104" spans="1:8" s="166" customFormat="1" ht="24" customHeight="1">
      <c r="A1104" s="332" t="s">
        <v>253</v>
      </c>
      <c r="B1104" s="333"/>
      <c r="C1104" s="333" t="s">
        <v>148</v>
      </c>
      <c r="D1104" s="333"/>
      <c r="E1104" s="334" t="s">
        <v>105</v>
      </c>
      <c r="F1104" s="334"/>
      <c r="G1104" s="267"/>
      <c r="H1104" s="207"/>
    </row>
    <row r="1105" spans="1:10" s="166" customFormat="1" ht="12.75">
      <c r="A1105" s="259" t="s">
        <v>103</v>
      </c>
      <c r="B1105" s="259" t="s">
        <v>106</v>
      </c>
      <c r="C1105" s="259" t="s">
        <v>103</v>
      </c>
      <c r="D1105" s="259" t="s">
        <v>106</v>
      </c>
      <c r="E1105" s="259" t="s">
        <v>103</v>
      </c>
      <c r="F1105" s="259" t="s">
        <v>107</v>
      </c>
      <c r="G1105" s="202"/>
      <c r="H1105" s="207"/>
      <c r="J1105" s="166" t="s">
        <v>12</v>
      </c>
    </row>
    <row r="1106" spans="1:8" s="166" customFormat="1" ht="12.75">
      <c r="A1106" s="211">
        <v>1</v>
      </c>
      <c r="B1106" s="211">
        <v>2</v>
      </c>
      <c r="C1106" s="211">
        <v>3</v>
      </c>
      <c r="D1106" s="211">
        <v>4</v>
      </c>
      <c r="E1106" s="211">
        <v>5</v>
      </c>
      <c r="F1106" s="211">
        <v>6</v>
      </c>
      <c r="G1106" s="202"/>
      <c r="H1106" s="213"/>
    </row>
    <row r="1107" spans="1:8" s="124" customFormat="1" ht="12.75">
      <c r="A1107" s="265">
        <v>140136</v>
      </c>
      <c r="B1107" s="169">
        <v>7006.8099999999995</v>
      </c>
      <c r="C1107" s="265">
        <v>140136</v>
      </c>
      <c r="D1107" s="169">
        <v>7006.8099999999995</v>
      </c>
      <c r="E1107" s="266">
        <f>C1107/A1107</f>
        <v>1</v>
      </c>
      <c r="F1107" s="266">
        <f>C1107/A1107</f>
        <v>1</v>
      </c>
      <c r="G1107" s="202"/>
      <c r="H1107" s="223"/>
    </row>
    <row r="1108" spans="1:7" ht="14.25">
      <c r="A1108" s="265">
        <v>206313</v>
      </c>
      <c r="B1108" s="169">
        <v>13461.220000000001</v>
      </c>
      <c r="C1108" s="265">
        <v>157008</v>
      </c>
      <c r="D1108" s="169">
        <v>11080.38</v>
      </c>
      <c r="E1108" s="266">
        <f>C1108/A1108</f>
        <v>0.7610184525454043</v>
      </c>
      <c r="F1108" s="266">
        <f>C1108/A1108</f>
        <v>0.7610184525454043</v>
      </c>
      <c r="G1108" s="172"/>
    </row>
    <row r="1109" ht="14.25">
      <c r="F1109" s="10" t="s">
        <v>12</v>
      </c>
    </row>
  </sheetData>
  <sheetProtection/>
  <mergeCells count="38">
    <mergeCell ref="A1098:A1099"/>
    <mergeCell ref="B1098:C1098"/>
    <mergeCell ref="D1098:E1098"/>
    <mergeCell ref="D1071:E1071"/>
    <mergeCell ref="F1071:G1071"/>
    <mergeCell ref="A1058:E1058"/>
    <mergeCell ref="A1059:E1059"/>
    <mergeCell ref="A1061:A1067"/>
    <mergeCell ref="A1084:A1092"/>
    <mergeCell ref="A1076:B1076"/>
    <mergeCell ref="A27:E27"/>
    <mergeCell ref="C1076:D1076"/>
    <mergeCell ref="E1076:F1076"/>
    <mergeCell ref="A116:H116"/>
    <mergeCell ref="A157:G157"/>
    <mergeCell ref="A197:F197"/>
    <mergeCell ref="A238:G238"/>
    <mergeCell ref="A278:F278"/>
    <mergeCell ref="A9:H9"/>
    <mergeCell ref="F1098:G1098"/>
    <mergeCell ref="A1035:B1035"/>
    <mergeCell ref="A1036:G1036"/>
    <mergeCell ref="A1071:A1072"/>
    <mergeCell ref="B1071:C1071"/>
    <mergeCell ref="A21:D21"/>
    <mergeCell ref="A26:D26"/>
    <mergeCell ref="A34:C34"/>
    <mergeCell ref="A35:G35"/>
    <mergeCell ref="A13:B13"/>
    <mergeCell ref="A75:H75"/>
    <mergeCell ref="A1104:B1104"/>
    <mergeCell ref="C1104:D1104"/>
    <mergeCell ref="E1104:F1104"/>
    <mergeCell ref="A1:H1"/>
    <mergeCell ref="A2:H2"/>
    <mergeCell ref="A3:H3"/>
    <mergeCell ref="A5:H5"/>
    <mergeCell ref="A7:H7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1" r:id="rId2"/>
  <rowBreaks count="9" manualBreakCount="9">
    <brk id="114" max="7" man="1"/>
    <brk id="236" max="7" man="1"/>
    <brk id="357" max="7" man="1"/>
    <brk id="495" max="7" man="1"/>
    <brk id="593" max="7" man="1"/>
    <brk id="724" max="7" man="1"/>
    <brk id="851" max="7" man="1"/>
    <brk id="936" max="7" man="1"/>
    <brk id="103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2019-04-30T07:49:41Z</cp:lastPrinted>
  <dcterms:created xsi:type="dcterms:W3CDTF">2013-03-29T17:24:29Z</dcterms:created>
  <dcterms:modified xsi:type="dcterms:W3CDTF">2020-06-17T04:28:37Z</dcterms:modified>
  <cp:category/>
  <cp:version/>
  <cp:contentType/>
  <cp:contentStatus/>
</cp:coreProperties>
</file>